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johnnynijenhuis/Mijn Drive/Nijenhuis Truck Solutions/Producten/eTruck Academy/the Huddle/3. Kostenvoordeel/3.14 Vrachtwagenheffing/"/>
    </mc:Choice>
  </mc:AlternateContent>
  <xr:revisionPtr revIDLastSave="0" documentId="8_{1BE27C49-F79F-2841-B747-774711163357}" xr6:coauthVersionLast="47" xr6:coauthVersionMax="47" xr10:uidLastSave="{00000000-0000-0000-0000-000000000000}"/>
  <workbookProtection workbookAlgorithmName="SHA-512" workbookHashValue="y4QMhvaFQ1MfH0IzV0TwpOrtJynqjZPSEOmSiSFm5neU8KQD0IbpLFfAu5J51BDTKu30hXgYroQ82NvxecMGLg==" workbookSaltValue="zZ+8g48JE/mjidch37QCVg==" workbookSpinCount="100000" lockStructure="1"/>
  <bookViews>
    <workbookView xWindow="70560" yWindow="-7360" windowWidth="42240" windowHeight="30040" xr2:uid="{00000000-000D-0000-FFFF-FFFF00000000}"/>
  </bookViews>
  <sheets>
    <sheet name="Prijspeil huidige jaar" sheetId="1" r:id="rId1"/>
    <sheet name="Prijspeil 2023" sheetId="2" r:id="rId2"/>
  </sheets>
  <calcPr calcId="191029" concurrentCalc="0" concurrentManual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5" i="1"/>
  <c r="F15" i="1"/>
  <c r="F30" i="1"/>
  <c r="I8" i="1"/>
  <c r="C30" i="1" a="1"/>
  <c r="C30" i="1"/>
  <c r="C16" i="1"/>
  <c r="D16" i="1"/>
  <c r="E16" i="1"/>
  <c r="F16" i="1"/>
  <c r="C17" i="1"/>
  <c r="D17" i="1"/>
  <c r="E17" i="1"/>
  <c r="F17" i="1"/>
  <c r="C18" i="1"/>
  <c r="D18" i="1"/>
  <c r="E18" i="1"/>
  <c r="F18" i="1"/>
  <c r="D15" i="1"/>
  <c r="E15" i="1"/>
  <c r="C15" i="1"/>
  <c r="F23" i="1"/>
  <c r="F2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D8" i="1"/>
  <c r="E8" i="1"/>
  <c r="F8" i="1"/>
  <c r="G8" i="1"/>
  <c r="H8" i="1"/>
  <c r="J8" i="1"/>
  <c r="C8" i="1"/>
  <c r="F27" i="1"/>
  <c r="F26" i="1"/>
  <c r="F31" i="1"/>
  <c r="F32" i="1"/>
  <c r="C31" i="1"/>
  <c r="C32" i="1"/>
  <c r="I30" i="1"/>
  <c r="I31" i="1"/>
  <c r="I3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<sst xmlns="http://schemas.openxmlformats.org/spreadsheetml/2006/main" count="57" uniqueCount="34">
  <si>
    <t>Voorgestelde tarieven vrachtwagenheffing per kilometer in euro’s (prijspeil 2025)</t>
  </si>
  <si>
    <t>CO2-emissieklasse 1</t>
  </si>
  <si>
    <t>Toegestane maximum massa (kg)</t>
  </si>
  <si>
    <t>euro-emissieklasse</t>
  </si>
  <si>
    <t>EURO 0</t>
  </si>
  <si>
    <t>EURO 1</t>
  </si>
  <si>
    <t>EURO 2</t>
  </si>
  <si>
    <t>EURO 3</t>
  </si>
  <si>
    <t>EURO 4</t>
  </si>
  <si>
    <t>EURO 5</t>
  </si>
  <si>
    <t>EURO 6</t>
  </si>
  <si>
    <t>EURO 6+</t>
  </si>
  <si>
    <t>meer dan 3.500 tot 12.000</t>
  </si>
  <si>
    <t>12.000 tot 18.000</t>
  </si>
  <si>
    <t>18.000 tot en met 32.000</t>
  </si>
  <si>
    <t>meer dan 32.000</t>
  </si>
  <si>
    <t>CO2-emissieklasse</t>
  </si>
  <si>
    <t>18.000 tot en met 32.0000</t>
  </si>
  <si>
    <t>Voorgestelde tarieven vrachtwagenheffing per kilometer in euro’s (prijspeil 2023)</t>
  </si>
  <si>
    <t>CO2 klasse</t>
  </si>
  <si>
    <t>Aantal kilometers per jaar</t>
  </si>
  <si>
    <t>Aandeel op VWH wegen</t>
  </si>
  <si>
    <t>Tarief per kilometer</t>
  </si>
  <si>
    <t>Kosten per jaar</t>
  </si>
  <si>
    <t>Euronorm</t>
  </si>
  <si>
    <t>DIESELTRUCK</t>
  </si>
  <si>
    <t>nvt</t>
  </si>
  <si>
    <t>ETRUCK</t>
  </si>
  <si>
    <t>Aantal inzetsjaren</t>
  </si>
  <si>
    <t>Totaal gedurende inzet</t>
  </si>
  <si>
    <t>TABELCORRECTIEFACTOR</t>
  </si>
  <si>
    <t>VERSCHIL</t>
  </si>
  <si>
    <t>Gewicht combinatie</t>
  </si>
  <si>
    <t>Versie: 08-04-2025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</si>
</sst>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\ * #,##0.00_);_(&quot;€&quot;\ * \(#,##0.00\);_(&quot;€&quot;\ * &quot;-&quot;??_);_(@_)"/>
    <numFmt numFmtId="164" formatCode="0.0000"/>
    <numFmt numFmtId="165" formatCode="_(&quot;€&quot;\ * #,##0.000_);_(&quot;€&quot;\ * \(#,##0.000\);_(&quot;€&quot;\ * &quot;-&quot;??_);_(@_)"/>
  </numFmts>
  <fonts count="9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5"/>
      <color theme="0"/>
      <name val="Arial"/>
      <family val="2"/>
      <scheme val="minor"/>
    </font>
    <font>
      <b/>
      <sz val="10"/>
      <color theme="0"/>
      <name val="Arial"/>
      <family val="2"/>
      <scheme val="minor"/>
    </font>
    <font>
      <i/>
      <sz val="9"/>
      <color rgb="FF2D2342"/>
      <name val="Arial"/>
      <family val="2"/>
      <scheme val="minor"/>
    </font>
    <font>
      <sz val="10"/>
      <color rgb="FF755EAB"/>
      <name val="Arial"/>
      <family val="2"/>
      <scheme val="minor"/>
    </font>
    <font>
      <sz val="10"/>
      <color rgb="FF2D2342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55EAB"/>
        <bgColor indexed="64"/>
      </patternFill>
    </fill>
    <fill>
      <patternFill patternType="solid">
        <fgColor rgb="FF755EAB"/>
        <bgColor rgb="FFF3F3F3"/>
      </patternFill>
    </fill>
    <fill>
      <patternFill patternType="solid">
        <fgColor rgb="FF2D2342"/>
        <bgColor rgb="FFF3F3F3"/>
      </patternFill>
    </fill>
    <fill>
      <patternFill patternType="solid">
        <fgColor rgb="FF2D2342"/>
        <bgColor indexed="64"/>
      </patternFill>
    </fill>
    <fill>
      <patternFill patternType="solid">
        <fgColor rgb="FFF7A119"/>
        <bgColor indexed="64"/>
      </patternFill>
    </fill>
  </fills>
  <borders count="55">
    <border>
      <left/>
      <right/>
      <top/>
      <bottom/>
      <diagonal/>
    </border>
    <border>
      <left style="thick">
        <color rgb="FFFFC000"/>
      </left>
      <right/>
      <top style="thick">
        <color rgb="FFFFC000"/>
      </top>
      <bottom style="thick">
        <color rgb="FFFFC000"/>
      </bottom>
      <diagonal/>
    </border>
    <border>
      <left/>
      <right/>
      <top style="thick">
        <color rgb="FFFFC000"/>
      </top>
      <bottom style="thick">
        <color rgb="FFFFC000"/>
      </bottom>
      <diagonal/>
    </border>
    <border>
      <left/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 style="medium">
        <color rgb="FFFFC000"/>
      </left>
      <right/>
      <top style="thick">
        <color rgb="FFFFC000"/>
      </top>
      <bottom style="medium">
        <color rgb="FFFFC000"/>
      </bottom>
      <diagonal/>
    </border>
    <border>
      <left/>
      <right/>
      <top style="thick">
        <color rgb="FFFFC000"/>
      </top>
      <bottom style="medium">
        <color rgb="FFFFC000"/>
      </bottom>
      <diagonal/>
    </border>
    <border>
      <left/>
      <right style="thick">
        <color rgb="FFFFC000"/>
      </right>
      <top style="thick">
        <color rgb="FFFFC000"/>
      </top>
      <bottom style="medium">
        <color rgb="FFFFC000"/>
      </bottom>
      <diagonal/>
    </border>
    <border>
      <left style="thick">
        <color rgb="FFFFC000"/>
      </left>
      <right style="medium">
        <color rgb="FFFFC000"/>
      </right>
      <top style="medium">
        <color rgb="FFFFC000"/>
      </top>
      <bottom/>
      <diagonal/>
    </border>
    <border>
      <left style="thick">
        <color rgb="FFFFC000"/>
      </left>
      <right style="medium">
        <color rgb="FFFFC000"/>
      </right>
      <top/>
      <bottom/>
      <diagonal/>
    </border>
    <border>
      <left style="thick">
        <color rgb="FFFFC000"/>
      </left>
      <right style="medium">
        <color rgb="FFFFC000"/>
      </right>
      <top/>
      <bottom style="medium">
        <color rgb="FFFFC000"/>
      </bottom>
      <diagonal/>
    </border>
    <border>
      <left style="medium">
        <color rgb="FFFFC000"/>
      </left>
      <right/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thick">
        <color rgb="FFFFC000"/>
      </right>
      <top/>
      <bottom style="medium">
        <color rgb="FFFFC000"/>
      </bottom>
      <diagonal/>
    </border>
    <border>
      <left style="thick">
        <color rgb="FFFFC000"/>
      </left>
      <right style="medium">
        <color rgb="FFFFC000"/>
      </right>
      <top/>
      <bottom style="thick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thick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thick">
        <color rgb="FFF7A119"/>
      </left>
      <right/>
      <top/>
      <bottom/>
      <diagonal/>
    </border>
    <border>
      <left/>
      <right style="thick">
        <color rgb="FFF7A119"/>
      </right>
      <top/>
      <bottom/>
      <diagonal/>
    </border>
    <border>
      <left/>
      <right/>
      <top/>
      <bottom style="thick">
        <color rgb="FFF7A119"/>
      </bottom>
      <diagonal/>
    </border>
    <border>
      <left/>
      <right style="thick">
        <color rgb="FFF7A119"/>
      </right>
      <top/>
      <bottom style="thick">
        <color rgb="FFF7A119"/>
      </bottom>
      <diagonal/>
    </border>
    <border>
      <left style="thick">
        <color rgb="FFF7A119"/>
      </left>
      <right/>
      <top style="thick">
        <color rgb="FFF7A119"/>
      </top>
      <bottom/>
      <diagonal/>
    </border>
    <border>
      <left/>
      <right/>
      <top style="thick">
        <color rgb="FFF7A119"/>
      </top>
      <bottom/>
      <diagonal/>
    </border>
    <border>
      <left/>
      <right style="thick">
        <color rgb="FFF7A119"/>
      </right>
      <top style="thick">
        <color rgb="FFF7A119"/>
      </top>
      <bottom/>
      <diagonal/>
    </border>
    <border>
      <left style="thick">
        <color rgb="FFF7A119"/>
      </left>
      <right/>
      <top style="thick">
        <color rgb="FFF7A119"/>
      </top>
      <bottom style="thick">
        <color rgb="FFF7A119"/>
      </bottom>
      <diagonal/>
    </border>
    <border>
      <left style="medium">
        <color rgb="FFFFC000"/>
      </left>
      <right/>
      <top style="thick">
        <color rgb="FFF7A119"/>
      </top>
      <bottom style="thick">
        <color rgb="FFF7A119"/>
      </bottom>
      <diagonal/>
    </border>
    <border>
      <left/>
      <right/>
      <top style="thick">
        <color rgb="FFF7A119"/>
      </top>
      <bottom style="thick">
        <color rgb="FFF7A119"/>
      </bottom>
      <diagonal/>
    </border>
    <border>
      <left/>
      <right style="thick">
        <color rgb="FFF7A119"/>
      </right>
      <top style="thick">
        <color rgb="FFF7A119"/>
      </top>
      <bottom style="thick">
        <color rgb="FFF7A119"/>
      </bottom>
      <diagonal/>
    </border>
    <border>
      <left style="medium">
        <color rgb="FFF7A119"/>
      </left>
      <right/>
      <top style="thick">
        <color rgb="FFF7A119"/>
      </top>
      <bottom style="thick">
        <color rgb="FFF7A119"/>
      </bottom>
      <diagonal/>
    </border>
    <border>
      <left style="medium">
        <color rgb="FFF7A119"/>
      </left>
      <right/>
      <top/>
      <bottom/>
      <diagonal/>
    </border>
    <border>
      <left style="thick">
        <color rgb="FFF7A119"/>
      </left>
      <right/>
      <top/>
      <bottom style="medium">
        <color rgb="FFF7A119"/>
      </bottom>
      <diagonal/>
    </border>
    <border>
      <left/>
      <right/>
      <top/>
      <bottom style="medium">
        <color rgb="FFF7A119"/>
      </bottom>
      <diagonal/>
    </border>
    <border>
      <left/>
      <right style="thick">
        <color rgb="FFF7A119"/>
      </right>
      <top/>
      <bottom style="medium">
        <color rgb="FFF7A119"/>
      </bottom>
      <diagonal/>
    </border>
    <border>
      <left style="thick">
        <color rgb="FFF7A119"/>
      </left>
      <right/>
      <top/>
      <bottom style="thick">
        <color rgb="FFF7A119"/>
      </bottom>
      <diagonal/>
    </border>
    <border>
      <left style="medium">
        <color rgb="FFF7A119"/>
      </left>
      <right style="mediumDashed">
        <color rgb="FFF7A119"/>
      </right>
      <top style="medium">
        <color rgb="FFF7A119"/>
      </top>
      <bottom/>
      <diagonal/>
    </border>
    <border>
      <left style="mediumDashed">
        <color rgb="FFF7A119"/>
      </left>
      <right style="mediumDashed">
        <color rgb="FFF7A119"/>
      </right>
      <top style="medium">
        <color rgb="FFF7A119"/>
      </top>
      <bottom/>
      <diagonal/>
    </border>
    <border>
      <left style="mediumDashed">
        <color rgb="FFF7A119"/>
      </left>
      <right/>
      <top style="medium">
        <color rgb="FFF7A119"/>
      </top>
      <bottom/>
      <diagonal/>
    </border>
    <border>
      <left style="medium">
        <color rgb="FFF7A119"/>
      </left>
      <right style="mediumDashed">
        <color rgb="FFF7A119"/>
      </right>
      <top/>
      <bottom/>
      <diagonal/>
    </border>
    <border>
      <left style="mediumDashed">
        <color rgb="FFF7A119"/>
      </left>
      <right style="mediumDashed">
        <color rgb="FFF7A119"/>
      </right>
      <top/>
      <bottom/>
      <diagonal/>
    </border>
    <border>
      <left style="medium">
        <color rgb="FFF7A119"/>
      </left>
      <right style="mediumDashed">
        <color rgb="FFF7A119"/>
      </right>
      <top/>
      <bottom style="thick">
        <color rgb="FFF7A119"/>
      </bottom>
      <diagonal/>
    </border>
    <border>
      <left style="mediumDashed">
        <color rgb="FFF7A119"/>
      </left>
      <right style="mediumDashed">
        <color rgb="FFF7A119"/>
      </right>
      <top/>
      <bottom style="thick">
        <color rgb="FFF7A119"/>
      </bottom>
      <diagonal/>
    </border>
    <border>
      <left style="mediumDashed">
        <color rgb="FFF7A119"/>
      </left>
      <right style="thick">
        <color rgb="FFF7A119"/>
      </right>
      <top/>
      <bottom/>
      <diagonal/>
    </border>
    <border>
      <left style="medium">
        <color rgb="FFF7A119"/>
      </left>
      <right style="mediumDashed">
        <color rgb="FFF7A119"/>
      </right>
      <top/>
      <bottom style="medium">
        <color rgb="FFF7A119"/>
      </bottom>
      <diagonal/>
    </border>
    <border>
      <left style="mediumDashed">
        <color rgb="FFF7A119"/>
      </left>
      <right style="mediumDashed">
        <color rgb="FFF7A119"/>
      </right>
      <top/>
      <bottom style="medium">
        <color rgb="FFF7A119"/>
      </bottom>
      <diagonal/>
    </border>
    <border>
      <left style="mediumDashed">
        <color rgb="FFF7A119"/>
      </left>
      <right style="thick">
        <color rgb="FFF7A119"/>
      </right>
      <top/>
      <bottom style="medium">
        <color rgb="FFF7A119"/>
      </bottom>
      <diagonal/>
    </border>
    <border>
      <left style="thick">
        <color rgb="FFF7A119"/>
      </left>
      <right style="medium">
        <color rgb="FFF7A119"/>
      </right>
      <top/>
      <bottom style="medium">
        <color rgb="FFF7A119"/>
      </bottom>
      <diagonal/>
    </border>
    <border>
      <left style="medium">
        <color rgb="FFFFC000"/>
      </left>
      <right/>
      <top/>
      <bottom style="thick">
        <color rgb="FFF7A119"/>
      </bottom>
      <diagonal/>
    </border>
    <border>
      <left/>
      <right style="medium">
        <color rgb="FFFFC000"/>
      </right>
      <top/>
      <bottom style="thick">
        <color rgb="FFF7A119"/>
      </bottom>
      <diagonal/>
    </border>
    <border>
      <left/>
      <right style="medium">
        <color rgb="FFFFC000"/>
      </right>
      <top style="thick">
        <color rgb="FFF7A119"/>
      </top>
      <bottom style="thick">
        <color rgb="FFF7A119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3" fillId="5" borderId="4" xfId="0" applyFont="1" applyFill="1" applyBorder="1" applyProtection="1">
      <protection hidden="1"/>
    </xf>
    <xf numFmtId="0" fontId="2" fillId="4" borderId="11" xfId="0" applyFont="1" applyFill="1" applyBorder="1" applyAlignment="1" applyProtection="1">
      <alignment horizontal="left"/>
      <protection hidden="1"/>
    </xf>
    <xf numFmtId="0" fontId="3" fillId="5" borderId="12" xfId="0" applyFont="1" applyFill="1" applyBorder="1" applyProtection="1">
      <protection hidden="1"/>
    </xf>
    <xf numFmtId="0" fontId="3" fillId="4" borderId="0" xfId="0" applyFont="1" applyFill="1" applyAlignment="1" applyProtection="1">
      <alignment horizontal="left" vertical="top"/>
      <protection hidden="1"/>
    </xf>
    <xf numFmtId="0" fontId="3" fillId="4" borderId="5" xfId="0" applyFont="1" applyFill="1" applyBorder="1" applyAlignment="1" applyProtection="1">
      <alignment horizontal="left" vertical="top"/>
      <protection hidden="1"/>
    </xf>
    <xf numFmtId="0" fontId="3" fillId="4" borderId="12" xfId="0" applyFont="1" applyFill="1" applyBorder="1" applyAlignment="1" applyProtection="1">
      <alignment horizontal="left" vertical="top"/>
      <protection hidden="1"/>
    </xf>
    <xf numFmtId="165" fontId="3" fillId="3" borderId="14" xfId="1" applyNumberFormat="1" applyFont="1" applyFill="1" applyBorder="1" applyAlignment="1" applyProtection="1">
      <alignment horizontal="left" vertical="top"/>
      <protection hidden="1"/>
    </xf>
    <xf numFmtId="165" fontId="3" fillId="3" borderId="0" xfId="1" applyNumberFormat="1" applyFont="1" applyFill="1" applyBorder="1" applyAlignment="1" applyProtection="1">
      <alignment horizontal="left" vertical="top"/>
      <protection hidden="1"/>
    </xf>
    <xf numFmtId="165" fontId="3" fillId="3" borderId="5" xfId="1" applyNumberFormat="1" applyFont="1" applyFill="1" applyBorder="1" applyAlignment="1" applyProtection="1">
      <alignment horizontal="left" vertical="top"/>
      <protection hidden="1"/>
    </xf>
    <xf numFmtId="0" fontId="3" fillId="4" borderId="13" xfId="0" applyFont="1" applyFill="1" applyBorder="1" applyAlignment="1" applyProtection="1">
      <alignment horizontal="left" vertical="top"/>
      <protection hidden="1"/>
    </xf>
    <xf numFmtId="165" fontId="3" fillId="3" borderId="15" xfId="1" applyNumberFormat="1" applyFont="1" applyFill="1" applyBorder="1" applyAlignment="1" applyProtection="1">
      <alignment horizontal="left" vertical="top"/>
      <protection hidden="1"/>
    </xf>
    <xf numFmtId="165" fontId="3" fillId="3" borderId="16" xfId="1" applyNumberFormat="1" applyFont="1" applyFill="1" applyBorder="1" applyAlignment="1" applyProtection="1">
      <alignment horizontal="left" vertical="top"/>
      <protection hidden="1"/>
    </xf>
    <xf numFmtId="165" fontId="3" fillId="3" borderId="17" xfId="1" applyNumberFormat="1" applyFont="1" applyFill="1" applyBorder="1" applyAlignment="1" applyProtection="1">
      <alignment horizontal="left" vertical="top"/>
      <protection hidden="1"/>
    </xf>
    <xf numFmtId="0" fontId="3" fillId="2" borderId="4" xfId="0" applyFont="1" applyFill="1" applyBorder="1" applyProtection="1">
      <protection hidden="1"/>
    </xf>
    <xf numFmtId="0" fontId="3" fillId="2" borderId="5" xfId="0" applyFont="1" applyFill="1" applyBorder="1" applyProtection="1">
      <protection hidden="1"/>
    </xf>
    <xf numFmtId="0" fontId="5" fillId="4" borderId="11" xfId="0" applyFont="1" applyFill="1" applyBorder="1" applyAlignment="1" applyProtection="1">
      <alignment horizontal="left" vertical="top"/>
      <protection hidden="1"/>
    </xf>
    <xf numFmtId="0" fontId="3" fillId="2" borderId="20" xfId="0" applyFont="1" applyFill="1" applyBorder="1" applyProtection="1">
      <protection hidden="1"/>
    </xf>
    <xf numFmtId="0" fontId="3" fillId="2" borderId="21" xfId="0" applyFont="1" applyFill="1" applyBorder="1" applyProtection="1">
      <protection hidden="1"/>
    </xf>
    <xf numFmtId="0" fontId="7" fillId="4" borderId="12" xfId="0" applyFont="1" applyFill="1" applyBorder="1" applyAlignment="1" applyProtection="1">
      <alignment horizontal="left" vertical="top"/>
      <protection hidden="1"/>
    </xf>
    <xf numFmtId="0" fontId="3" fillId="4" borderId="18" xfId="0" applyFont="1" applyFill="1" applyBorder="1" applyAlignment="1" applyProtection="1">
      <alignment horizontal="left" vertical="top"/>
      <protection hidden="1"/>
    </xf>
    <xf numFmtId="165" fontId="3" fillId="3" borderId="6" xfId="1" applyNumberFormat="1" applyFont="1" applyFill="1" applyBorder="1" applyAlignment="1" applyProtection="1">
      <alignment horizontal="left" vertical="top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14" xfId="0" applyFont="1" applyFill="1" applyBorder="1" applyProtection="1">
      <protection hidden="1"/>
    </xf>
    <xf numFmtId="0" fontId="3" fillId="2" borderId="22" xfId="0" applyFont="1" applyFill="1" applyBorder="1" applyProtection="1">
      <protection hidden="1"/>
    </xf>
    <xf numFmtId="44" fontId="3" fillId="2" borderId="0" xfId="1" applyFont="1" applyFill="1" applyBorder="1" applyProtection="1">
      <protection hidden="1"/>
    </xf>
    <xf numFmtId="0" fontId="5" fillId="2" borderId="14" xfId="0" applyFont="1" applyFill="1" applyBorder="1" applyProtection="1">
      <protection hidden="1"/>
    </xf>
    <xf numFmtId="0" fontId="5" fillId="2" borderId="22" xfId="0" applyFont="1" applyFill="1" applyBorder="1" applyProtection="1">
      <protection hidden="1"/>
    </xf>
    <xf numFmtId="0" fontId="3" fillId="5" borderId="23" xfId="0" applyFont="1" applyFill="1" applyBorder="1" applyProtection="1">
      <protection hidden="1"/>
    </xf>
    <xf numFmtId="0" fontId="3" fillId="2" borderId="23" xfId="0" applyFont="1" applyFill="1" applyBorder="1" applyProtection="1">
      <protection hidden="1"/>
    </xf>
    <xf numFmtId="0" fontId="3" fillId="2" borderId="24" xfId="0" applyFont="1" applyFill="1" applyBorder="1" applyProtection="1">
      <protection hidden="1"/>
    </xf>
    <xf numFmtId="0" fontId="3" fillId="2" borderId="25" xfId="0" applyFont="1" applyFill="1" applyBorder="1" applyProtection="1">
      <protection hidden="1"/>
    </xf>
    <xf numFmtId="0" fontId="3" fillId="2" borderId="26" xfId="0" applyFont="1" applyFill="1" applyBorder="1" applyProtection="1">
      <protection hidden="1"/>
    </xf>
    <xf numFmtId="0" fontId="3" fillId="5" borderId="30" xfId="0" applyFont="1" applyFill="1" applyBorder="1" applyProtection="1">
      <protection hidden="1"/>
    </xf>
    <xf numFmtId="0" fontId="2" fillId="4" borderId="23" xfId="0" applyFont="1" applyFill="1" applyBorder="1" applyAlignment="1" applyProtection="1">
      <alignment horizontal="left"/>
      <protection hidden="1"/>
    </xf>
    <xf numFmtId="0" fontId="3" fillId="4" borderId="23" xfId="0" applyFont="1" applyFill="1" applyBorder="1" applyAlignment="1" applyProtection="1">
      <alignment horizontal="left" vertical="top"/>
      <protection hidden="1"/>
    </xf>
    <xf numFmtId="0" fontId="3" fillId="2" borderId="36" xfId="0" applyFont="1" applyFill="1" applyBorder="1" applyProtection="1">
      <protection hidden="1"/>
    </xf>
    <xf numFmtId="0" fontId="3" fillId="2" borderId="37" xfId="0" applyFont="1" applyFill="1" applyBorder="1" applyProtection="1">
      <protection hidden="1"/>
    </xf>
    <xf numFmtId="0" fontId="3" fillId="2" borderId="38" xfId="0" applyFont="1" applyFill="1" applyBorder="1" applyProtection="1">
      <protection hidden="1"/>
    </xf>
    <xf numFmtId="0" fontId="5" fillId="4" borderId="23" xfId="0" applyFont="1" applyFill="1" applyBorder="1" applyAlignment="1" applyProtection="1">
      <alignment horizontal="left" vertical="top"/>
      <protection hidden="1"/>
    </xf>
    <xf numFmtId="0" fontId="8" fillId="4" borderId="23" xfId="0" applyFont="1" applyFill="1" applyBorder="1" applyAlignment="1" applyProtection="1">
      <alignment horizontal="left" vertical="top"/>
      <protection hidden="1"/>
    </xf>
    <xf numFmtId="0" fontId="3" fillId="4" borderId="43" xfId="0" applyFont="1" applyFill="1" applyBorder="1" applyAlignment="1" applyProtection="1">
      <alignment horizontal="left" vertical="top"/>
      <protection hidden="1"/>
    </xf>
    <xf numFmtId="0" fontId="3" fillId="4" borderId="44" xfId="0" applyFont="1" applyFill="1" applyBorder="1" applyAlignment="1" applyProtection="1">
      <alignment horizontal="left" vertical="top"/>
      <protection hidden="1"/>
    </xf>
    <xf numFmtId="165" fontId="3" fillId="3" borderId="43" xfId="1" applyNumberFormat="1" applyFont="1" applyFill="1" applyBorder="1" applyAlignment="1" applyProtection="1">
      <alignment horizontal="left" vertical="top"/>
      <protection hidden="1"/>
    </xf>
    <xf numFmtId="165" fontId="3" fillId="3" borderId="44" xfId="1" applyNumberFormat="1" applyFont="1" applyFill="1" applyBorder="1" applyAlignment="1" applyProtection="1">
      <alignment horizontal="left" vertical="top"/>
      <protection hidden="1"/>
    </xf>
    <xf numFmtId="165" fontId="3" fillId="3" borderId="45" xfId="1" applyNumberFormat="1" applyFont="1" applyFill="1" applyBorder="1" applyAlignment="1" applyProtection="1">
      <alignment horizontal="left" vertical="top"/>
      <protection hidden="1"/>
    </xf>
    <xf numFmtId="165" fontId="3" fillId="3" borderId="46" xfId="1" applyNumberFormat="1" applyFont="1" applyFill="1" applyBorder="1" applyAlignment="1" applyProtection="1">
      <alignment horizontal="left" vertical="top"/>
      <protection hidden="1"/>
    </xf>
    <xf numFmtId="0" fontId="3" fillId="4" borderId="47" xfId="0" applyFont="1" applyFill="1" applyBorder="1" applyAlignment="1" applyProtection="1">
      <alignment horizontal="left" vertical="top"/>
      <protection hidden="1"/>
    </xf>
    <xf numFmtId="165" fontId="3" fillId="3" borderId="47" xfId="1" applyNumberFormat="1" applyFont="1" applyFill="1" applyBorder="1" applyAlignment="1" applyProtection="1">
      <alignment horizontal="left" vertical="top"/>
      <protection hidden="1"/>
    </xf>
    <xf numFmtId="165" fontId="3" fillId="3" borderId="48" xfId="1" applyNumberFormat="1" applyFont="1" applyFill="1" applyBorder="1" applyAlignment="1" applyProtection="1">
      <alignment horizontal="left" vertical="top"/>
      <protection hidden="1"/>
    </xf>
    <xf numFmtId="165" fontId="3" fillId="3" borderId="49" xfId="1" applyNumberFormat="1" applyFont="1" applyFill="1" applyBorder="1" applyAlignment="1" applyProtection="1">
      <alignment horizontal="left" vertical="top"/>
      <protection hidden="1"/>
    </xf>
    <xf numFmtId="165" fontId="3" fillId="3" borderId="50" xfId="1" applyNumberFormat="1" applyFont="1" applyFill="1" applyBorder="1" applyAlignment="1" applyProtection="1">
      <alignment horizontal="left" vertical="top"/>
      <protection hidden="1"/>
    </xf>
    <xf numFmtId="0" fontId="3" fillId="4" borderId="51" xfId="0" applyFont="1" applyFill="1" applyBorder="1" applyAlignment="1" applyProtection="1">
      <alignment horizontal="left" vertical="top"/>
      <protection hidden="1"/>
    </xf>
    <xf numFmtId="0" fontId="3" fillId="6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right"/>
      <protection hidden="1"/>
    </xf>
    <xf numFmtId="3" fontId="3" fillId="6" borderId="0" xfId="0" applyNumberFormat="1" applyFont="1" applyFill="1" applyAlignment="1" applyProtection="1">
      <alignment horizontal="right"/>
      <protection locked="0"/>
    </xf>
    <xf numFmtId="3" fontId="3" fillId="2" borderId="0" xfId="0" applyNumberFormat="1" applyFont="1" applyFill="1" applyProtection="1">
      <protection hidden="1"/>
    </xf>
    <xf numFmtId="9" fontId="3" fillId="6" borderId="0" xfId="0" applyNumberFormat="1" applyFont="1" applyFill="1" applyAlignment="1" applyProtection="1">
      <alignment horizontal="right"/>
      <protection locked="0"/>
    </xf>
    <xf numFmtId="9" fontId="3" fillId="2" borderId="0" xfId="0" applyNumberFormat="1" applyFont="1" applyFill="1" applyProtection="1">
      <protection hidden="1"/>
    </xf>
    <xf numFmtId="0" fontId="3" fillId="6" borderId="0" xfId="0" applyFont="1" applyFill="1" applyProtection="1">
      <protection locked="0"/>
    </xf>
    <xf numFmtId="164" fontId="3" fillId="2" borderId="0" xfId="0" applyNumberFormat="1" applyFont="1" applyFill="1" applyProtection="1">
      <protection hidden="1"/>
    </xf>
    <xf numFmtId="44" fontId="3" fillId="2" borderId="0" xfId="0" applyNumberFormat="1" applyFont="1" applyFill="1" applyProtection="1">
      <protection hidden="1"/>
    </xf>
    <xf numFmtId="0" fontId="5" fillId="5" borderId="23" xfId="0" applyFont="1" applyFill="1" applyBorder="1" applyProtection="1">
      <protection hidden="1"/>
    </xf>
    <xf numFmtId="44" fontId="5" fillId="2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0" fontId="3" fillId="2" borderId="39" xfId="0" applyFont="1" applyFill="1" applyBorder="1" applyProtection="1">
      <protection hidden="1"/>
    </xf>
    <xf numFmtId="0" fontId="3" fillId="2" borderId="52" xfId="0" applyFont="1" applyFill="1" applyBorder="1" applyProtection="1">
      <protection hidden="1"/>
    </xf>
    <xf numFmtId="0" fontId="3" fillId="2" borderId="53" xfId="0" applyFont="1" applyFill="1" applyBorder="1" applyProtection="1">
      <protection hidden="1"/>
    </xf>
    <xf numFmtId="0" fontId="3" fillId="6" borderId="24" xfId="0" applyFont="1" applyFill="1" applyBorder="1" applyProtection="1">
      <protection locked="0"/>
    </xf>
    <xf numFmtId="0" fontId="3" fillId="5" borderId="39" xfId="0" applyFont="1" applyFill="1" applyBorder="1" applyProtection="1">
      <protection hidden="1"/>
    </xf>
    <xf numFmtId="0" fontId="3" fillId="6" borderId="26" xfId="0" applyFont="1" applyFill="1" applyBorder="1" applyProtection="1">
      <protection locked="0"/>
    </xf>
    <xf numFmtId="0" fontId="3" fillId="5" borderId="54" xfId="0" applyFont="1" applyFill="1" applyBorder="1" applyProtection="1">
      <protection hidden="1"/>
    </xf>
    <xf numFmtId="0" fontId="3" fillId="5" borderId="31" xfId="0" applyFont="1" applyFill="1" applyBorder="1" applyProtection="1">
      <protection hidden="1"/>
    </xf>
    <xf numFmtId="0" fontId="5" fillId="5" borderId="32" xfId="0" applyFont="1" applyFill="1" applyBorder="1" applyAlignment="1" applyProtection="1">
      <alignment horizontal="center"/>
      <protection hidden="1"/>
    </xf>
    <xf numFmtId="0" fontId="4" fillId="4" borderId="27" xfId="0" applyFont="1" applyFill="1" applyBorder="1" applyAlignment="1" applyProtection="1">
      <alignment horizontal="center"/>
      <protection hidden="1"/>
    </xf>
    <xf numFmtId="0" fontId="3" fillId="5" borderId="28" xfId="0" applyFont="1" applyFill="1" applyBorder="1" applyAlignment="1" applyProtection="1">
      <alignment horizontal="center"/>
      <protection hidden="1"/>
    </xf>
    <xf numFmtId="0" fontId="3" fillId="5" borderId="29" xfId="0" applyFont="1" applyFill="1" applyBorder="1" applyAlignment="1" applyProtection="1">
      <alignment horizontal="center"/>
      <protection hidden="1"/>
    </xf>
    <xf numFmtId="0" fontId="2" fillId="4" borderId="34" xfId="0" applyFont="1" applyFill="1" applyBorder="1" applyAlignment="1" applyProtection="1">
      <alignment horizontal="left"/>
      <protection hidden="1"/>
    </xf>
    <xf numFmtId="0" fontId="3" fillId="5" borderId="32" xfId="0" applyFont="1" applyFill="1" applyBorder="1" applyProtection="1">
      <protection hidden="1"/>
    </xf>
    <xf numFmtId="0" fontId="3" fillId="5" borderId="33" xfId="0" applyFont="1" applyFill="1" applyBorder="1" applyProtection="1">
      <protection hidden="1"/>
    </xf>
    <xf numFmtId="0" fontId="2" fillId="4" borderId="35" xfId="0" applyFont="1" applyFill="1" applyBorder="1" applyAlignment="1" applyProtection="1">
      <alignment horizontal="left"/>
      <protection hidden="1"/>
    </xf>
    <xf numFmtId="0" fontId="3" fillId="5" borderId="0" xfId="0" applyFont="1" applyFill="1" applyProtection="1">
      <protection hidden="1"/>
    </xf>
    <xf numFmtId="0" fontId="3" fillId="5" borderId="24" xfId="0" applyFont="1" applyFill="1" applyBorder="1" applyProtection="1">
      <protection hidden="1"/>
    </xf>
    <xf numFmtId="0" fontId="5" fillId="4" borderId="40" xfId="0" applyFont="1" applyFill="1" applyBorder="1" applyAlignment="1" applyProtection="1">
      <alignment horizontal="left" vertical="top"/>
      <protection hidden="1"/>
    </xf>
    <xf numFmtId="0" fontId="3" fillId="5" borderId="41" xfId="0" applyFont="1" applyFill="1" applyBorder="1" applyProtection="1">
      <protection hidden="1"/>
    </xf>
    <xf numFmtId="0" fontId="3" fillId="5" borderId="42" xfId="0" applyFont="1" applyFill="1" applyBorder="1" applyProtection="1">
      <protection hidden="1"/>
    </xf>
    <xf numFmtId="0" fontId="5" fillId="5" borderId="30" xfId="0" applyFont="1" applyFill="1" applyBorder="1" applyAlignment="1" applyProtection="1">
      <alignment horizontal="center"/>
      <protection hidden="1"/>
    </xf>
    <xf numFmtId="0" fontId="5" fillId="5" borderId="32" xfId="0" applyFont="1" applyFill="1" applyBorder="1" applyAlignment="1" applyProtection="1">
      <alignment horizontal="center"/>
      <protection hidden="1"/>
    </xf>
    <xf numFmtId="0" fontId="5" fillId="4" borderId="19" xfId="0" applyFont="1" applyFill="1" applyBorder="1" applyAlignment="1" applyProtection="1">
      <alignment horizontal="left" vertical="top"/>
      <protection hidden="1"/>
    </xf>
    <xf numFmtId="0" fontId="3" fillId="5" borderId="20" xfId="0" applyFont="1" applyFill="1" applyBorder="1" applyProtection="1">
      <protection hidden="1"/>
    </xf>
    <xf numFmtId="0" fontId="2" fillId="4" borderId="0" xfId="0" applyFont="1" applyFill="1" applyAlignment="1" applyProtection="1">
      <alignment horizontal="left"/>
      <protection hidden="1"/>
    </xf>
    <xf numFmtId="0" fontId="3" fillId="5" borderId="5" xfId="0" applyFont="1" applyFill="1" applyBorder="1" applyProtection="1">
      <protection hidden="1"/>
    </xf>
    <xf numFmtId="0" fontId="4" fillId="4" borderId="1" xfId="0" applyFont="1" applyFill="1" applyBorder="1" applyAlignment="1" applyProtection="1">
      <alignment horizontal="center"/>
      <protection hidden="1"/>
    </xf>
    <xf numFmtId="0" fontId="3" fillId="5" borderId="2" xfId="0" applyFont="1" applyFill="1" applyBorder="1" applyAlignment="1" applyProtection="1">
      <alignment horizontal="center"/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2" fillId="4" borderId="8" xfId="0" applyFont="1" applyFill="1" applyBorder="1" applyAlignment="1" applyProtection="1">
      <alignment horizontal="left"/>
      <protection hidden="1"/>
    </xf>
    <xf numFmtId="0" fontId="3" fillId="5" borderId="9" xfId="0" applyFont="1" applyFill="1" applyBorder="1" applyProtection="1">
      <protection hidden="1"/>
    </xf>
    <xf numFmtId="0" fontId="3" fillId="5" borderId="10" xfId="0" applyFont="1" applyFill="1" applyBorder="1" applyProtection="1">
      <protection hidden="1"/>
    </xf>
    <xf numFmtId="0" fontId="5" fillId="5" borderId="31" xfId="0" applyFont="1" applyFill="1" applyBorder="1" applyAlignment="1" applyProtection="1">
      <alignment horizontal="center"/>
      <protection hidden="1"/>
    </xf>
    <xf numFmtId="0" fontId="5" fillId="5" borderId="33" xfId="0" applyFont="1" applyFill="1" applyBorder="1" applyAlignment="1" applyProtection="1">
      <alignment horizontal="center"/>
      <protection hidden="1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colors>
    <mruColors>
      <color rgb="FFF7A119"/>
      <color rgb="FF2D2342"/>
      <color rgb="FF755E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2:J41"/>
  <sheetViews>
    <sheetView tabSelected="1" zoomScale="174" workbookViewId="0">
      <selection activeCell="C26" sqref="C26"/>
    </sheetView>
  </sheetViews>
  <sheetFormatPr baseColWidth="10" defaultColWidth="12.6640625" defaultRowHeight="15.75" customHeight="1" x14ac:dyDescent="0.15"/>
  <cols>
    <col min="1" max="1" width="12.6640625" style="1"/>
    <col min="2" max="2" width="34.6640625" style="1" customWidth="1"/>
    <col min="3" max="3" width="15.6640625" style="1" customWidth="1"/>
    <col min="4" max="4" width="12.6640625" style="1"/>
    <col min="5" max="5" width="14.5" style="1" bestFit="1" customWidth="1"/>
    <col min="6" max="6" width="12.6640625" style="1"/>
    <col min="7" max="7" width="18.6640625" style="1" bestFit="1" customWidth="1"/>
    <col min="8" max="9" width="12.6640625" style="1"/>
    <col min="10" max="10" width="14.5" style="1" bestFit="1" customWidth="1"/>
    <col min="11" max="16384" width="12.6640625" style="1"/>
  </cols>
  <sheetData>
    <row r="2" spans="2:10" ht="15.75" customHeight="1" x14ac:dyDescent="0.15">
      <c r="J2" s="2" t="s">
        <v>33</v>
      </c>
    </row>
    <row r="3" spans="2:10" ht="15.75" customHeight="1" thickBot="1" x14ac:dyDescent="0.2"/>
    <row r="4" spans="2:10" ht="21" thickTop="1" thickBot="1" x14ac:dyDescent="0.25">
      <c r="B4" s="77" t="s">
        <v>0</v>
      </c>
      <c r="C4" s="78"/>
      <c r="D4" s="78"/>
      <c r="E4" s="78"/>
      <c r="F4" s="78"/>
      <c r="G4" s="78"/>
      <c r="H4" s="78"/>
      <c r="I4" s="78"/>
      <c r="J4" s="79"/>
    </row>
    <row r="5" spans="2:10" ht="18" thickTop="1" thickBot="1" x14ac:dyDescent="0.25">
      <c r="B5" s="36"/>
      <c r="C5" s="80" t="s">
        <v>1</v>
      </c>
      <c r="D5" s="81"/>
      <c r="E5" s="81"/>
      <c r="F5" s="81"/>
      <c r="G5" s="81"/>
      <c r="H5" s="81"/>
      <c r="I5" s="81"/>
      <c r="J5" s="82"/>
    </row>
    <row r="6" spans="2:10" ht="17" thickTop="1" x14ac:dyDescent="0.2">
      <c r="B6" s="37" t="s">
        <v>2</v>
      </c>
      <c r="C6" s="83" t="s">
        <v>3</v>
      </c>
      <c r="D6" s="84"/>
      <c r="E6" s="84"/>
      <c r="F6" s="84"/>
      <c r="G6" s="84"/>
      <c r="H6" s="84"/>
      <c r="I6" s="84"/>
      <c r="J6" s="85"/>
    </row>
    <row r="7" spans="2:10" ht="15.75" customHeight="1" x14ac:dyDescent="0.15">
      <c r="B7" s="31"/>
      <c r="C7" s="44" t="s">
        <v>4</v>
      </c>
      <c r="D7" s="45" t="s">
        <v>5</v>
      </c>
      <c r="E7" s="45" t="s">
        <v>6</v>
      </c>
      <c r="F7" s="45" t="s">
        <v>7</v>
      </c>
      <c r="G7" s="45" t="s">
        <v>8</v>
      </c>
      <c r="H7" s="45" t="s">
        <v>9</v>
      </c>
      <c r="I7" s="45" t="s">
        <v>10</v>
      </c>
      <c r="J7" s="50" t="s">
        <v>11</v>
      </c>
    </row>
    <row r="8" spans="2:10" ht="15.75" customHeight="1" x14ac:dyDescent="0.15">
      <c r="B8" s="38" t="s">
        <v>12</v>
      </c>
      <c r="C8" s="46">
        <f>'Prijspeil 2023'!C8*('Prijspeil huidige jaar'!$C$37*'Prijspeil huidige jaar'!$C$38*'Prijspeil huidige jaar'!$C$39*'Prijspeil huidige jaar'!$C$40)</f>
        <v>0.26470074399999999</v>
      </c>
      <c r="D8" s="47">
        <f>'Prijspeil 2023'!D8*('Prijspeil huidige jaar'!$C$37*'Prijspeil huidige jaar'!$C$38*'Prijspeil huidige jaar'!$C$39*'Prijspeil huidige jaar'!$C$40)</f>
        <v>0.214652284</v>
      </c>
      <c r="E8" s="47">
        <f>'Prijspeil 2023'!E8*('Prijspeil huidige jaar'!$C$37*'Prijspeil huidige jaar'!$C$38*'Prijspeil huidige jaar'!$C$39*'Prijspeil huidige jaar'!$C$40)</f>
        <v>0.203530404</v>
      </c>
      <c r="F8" s="47">
        <f>'Prijspeil 2023'!F8*('Prijspeil huidige jaar'!$C$37*'Prijspeil huidige jaar'!$C$38*'Prijspeil huidige jaar'!$C$39*'Prijspeil huidige jaar'!$C$40)</f>
        <v>0.179062268</v>
      </c>
      <c r="G8" s="47">
        <f>'Prijspeil 2023'!G8*('Prijspeil huidige jaar'!$C$37*'Prijspeil huidige jaar'!$C$38*'Prijspeil huidige jaar'!$C$39*'Prijspeil huidige jaar'!$C$40)</f>
        <v>0.15681850799999997</v>
      </c>
      <c r="H8" s="47">
        <f>'Prijspeil 2023'!H8*('Prijspeil huidige jaar'!$C$37*'Prijspeil huidige jaar'!$C$38*'Prijspeil huidige jaar'!$C$39*'Prijspeil huidige jaar'!$C$40)</f>
        <v>0.12790161999999999</v>
      </c>
      <c r="I8" s="47">
        <f>'Prijspeil 2023'!I8*('Prijspeil huidige jaar'!$C$37*'Prijspeil huidige jaar'!$C$38*'Prijspeil huidige jaar'!$C$39*'Prijspeil huidige jaar'!$C$40)</f>
        <v>0.11010661200000001</v>
      </c>
      <c r="J8" s="51">
        <f>'Prijspeil 2023'!J8*('Prijspeil huidige jaar'!$C$37*'Prijspeil huidige jaar'!$C$38*'Prijspeil huidige jaar'!$C$39*'Prijspeil huidige jaar'!$C$40)</f>
        <v>0.10788223599999999</v>
      </c>
    </row>
    <row r="9" spans="2:10" ht="15.75" customHeight="1" x14ac:dyDescent="0.15">
      <c r="B9" s="38" t="s">
        <v>13</v>
      </c>
      <c r="C9" s="46">
        <f>'Prijspeil 2023'!C9*('Prijspeil huidige jaar'!$C$37*'Prijspeil huidige jaar'!$C$38*'Prijspeil huidige jaar'!$C$39*'Prijspeil huidige jaar'!$C$40)</f>
        <v>0.38036829599999999</v>
      </c>
      <c r="D9" s="47">
        <f>'Prijspeil 2023'!D9*('Prijspeil huidige jaar'!$C$37*'Prijspeil huidige jaar'!$C$38*'Prijspeil huidige jaar'!$C$39*'Prijspeil huidige jaar'!$C$40)</f>
        <v>0.3058517</v>
      </c>
      <c r="E9" s="47">
        <f>'Prijspeil 2023'!E9*('Prijspeil huidige jaar'!$C$37*'Prijspeil huidige jaar'!$C$38*'Prijspeil huidige jaar'!$C$39*'Prijspeil huidige jaar'!$C$40)</f>
        <v>0.29028106799999998</v>
      </c>
      <c r="F9" s="47">
        <f>'Prijspeil 2023'!F9*('Prijspeil huidige jaar'!$C$37*'Prijspeil huidige jaar'!$C$38*'Prijspeil huidige jaar'!$C$39*'Prijspeil huidige jaar'!$C$40)</f>
        <v>0.256915428</v>
      </c>
      <c r="G9" s="47">
        <f>'Prijspeil 2023'!G9*('Prijspeil huidige jaar'!$C$37*'Prijspeil huidige jaar'!$C$38*'Prijspeil huidige jaar'!$C$39*'Prijspeil huidige jaar'!$C$40)</f>
        <v>0.22243760000000001</v>
      </c>
      <c r="H9" s="47">
        <f>'Prijspeil 2023'!H9*('Prijspeil huidige jaar'!$C$37*'Prijspeil huidige jaar'!$C$38*'Prijspeil huidige jaar'!$C$39*'Prijspeil huidige jaar'!$C$40)</f>
        <v>0.181286644</v>
      </c>
      <c r="I9" s="47">
        <f>'Prijspeil 2023'!I9*('Prijspeil huidige jaar'!$C$37*'Prijspeil huidige jaar'!$C$38*'Prijspeil huidige jaar'!$C$39*'Prijspeil huidige jaar'!$C$40)</f>
        <v>0.15570632000000001</v>
      </c>
      <c r="J9" s="51">
        <f>'Prijspeil 2023'!J9*('Prijspeil huidige jaar'!$C$37*'Prijspeil huidige jaar'!$C$38*'Prijspeil huidige jaar'!$C$39*'Prijspeil huidige jaar'!$C$40)</f>
        <v>0.15348194400000001</v>
      </c>
    </row>
    <row r="10" spans="2:10" ht="15.75" customHeight="1" x14ac:dyDescent="0.15">
      <c r="B10" s="38" t="s">
        <v>14</v>
      </c>
      <c r="C10" s="46">
        <f>'Prijspeil 2023'!C10*('Prijspeil huidige jaar'!$C$37*'Prijspeil huidige jaar'!$C$38*'Prijspeil huidige jaar'!$C$39*'Prijspeil huidige jaar'!$C$40)</f>
        <v>0.420407064</v>
      </c>
      <c r="D10" s="47">
        <f>'Prijspeil 2023'!D10*('Prijspeil huidige jaar'!$C$37*'Prijspeil huidige jaar'!$C$38*'Prijspeil huidige jaar'!$C$39*'Prijspeil huidige jaar'!$C$40)</f>
        <v>0.35367578399999999</v>
      </c>
      <c r="E10" s="47">
        <f>'Prijspeil 2023'!E10*('Prijspeil huidige jaar'!$C$37*'Prijspeil huidige jaar'!$C$38*'Prijspeil huidige jaar'!$C$39*'Prijspeil huidige jaar'!$C$40)</f>
        <v>0.33588077599999999</v>
      </c>
      <c r="F10" s="47">
        <f>'Prijspeil 2023'!F10*('Prijspeil huidige jaar'!$C$37*'Prijspeil huidige jaar'!$C$38*'Prijspeil huidige jaar'!$C$39*'Prijspeil huidige jaar'!$C$40)</f>
        <v>0.29806638400000002</v>
      </c>
      <c r="G10" s="47">
        <f>'Prijspeil 2023'!G10*('Prijspeil huidige jaar'!$C$37*'Prijspeil huidige jaar'!$C$38*'Prijspeil huidige jaar'!$C$39*'Prijspeil huidige jaar'!$C$40)</f>
        <v>0.25580323999999999</v>
      </c>
      <c r="H10" s="47">
        <f>'Prijspeil 2023'!H10*('Prijspeil huidige jaar'!$C$37*'Prijspeil huidige jaar'!$C$38*'Prijspeil huidige jaar'!$C$39*'Prijspeil huidige jaar'!$C$40)</f>
        <v>0.20575478</v>
      </c>
      <c r="I10" s="47">
        <f>'Prijspeil 2023'!I10*('Prijspeil huidige jaar'!$C$37*'Prijspeil huidige jaar'!$C$38*'Prijspeil huidige jaar'!$C$39*'Prijspeil huidige jaar'!$C$40)</f>
        <v>0.176837892</v>
      </c>
      <c r="J10" s="51">
        <f>'Prijspeil 2023'!J10*('Prijspeil huidige jaar'!$C$37*'Prijspeil huidige jaar'!$C$38*'Prijspeil huidige jaar'!$C$39*'Prijspeil huidige jaar'!$C$40)</f>
        <v>0.17350132799999998</v>
      </c>
    </row>
    <row r="11" spans="2:10" ht="15.75" customHeight="1" thickBot="1" x14ac:dyDescent="0.2">
      <c r="B11" s="55" t="s">
        <v>15</v>
      </c>
      <c r="C11" s="52">
        <f>'Prijspeil 2023'!C11*('Prijspeil huidige jaar'!$C$37*'Prijspeil huidige jaar'!$C$38*'Prijspeil huidige jaar'!$C$39*'Prijspeil huidige jaar'!$C$40)</f>
        <v>0.47267989999999999</v>
      </c>
      <c r="D11" s="53">
        <f>'Prijspeil 2023'!D11*('Prijspeil huidige jaar'!$C$37*'Prijspeil huidige jaar'!$C$38*'Prijspeil huidige jaar'!$C$39*'Prijspeil huidige jaar'!$C$40)</f>
        <v>0.39705111599999998</v>
      </c>
      <c r="E11" s="53">
        <f>'Prijspeil 2023'!E11*('Prijspeil huidige jaar'!$C$37*'Prijspeil huidige jaar'!$C$38*'Prijspeil huidige jaar'!$C$39*'Prijspeil huidige jaar'!$C$40)</f>
        <v>0.38148048400000001</v>
      </c>
      <c r="F11" s="53">
        <f>'Prijspeil 2023'!F11*('Prijspeil huidige jaar'!$C$37*'Prijspeil huidige jaar'!$C$38*'Prijspeil huidige jaar'!$C$39*'Prijspeil huidige jaar'!$C$40)</f>
        <v>0.33921733999999998</v>
      </c>
      <c r="G11" s="53">
        <f>'Prijspeil 2023'!G11*('Prijspeil huidige jaar'!$C$37*'Prijspeil huidige jaar'!$C$38*'Prijspeil huidige jaar'!$C$39*'Prijspeil huidige jaar'!$C$40)</f>
        <v>0.288056692</v>
      </c>
      <c r="H11" s="53">
        <f>'Prijspeil 2023'!H11*('Prijspeil huidige jaar'!$C$37*'Prijspeil huidige jaar'!$C$38*'Prijspeil huidige jaar'!$C$39*'Prijspeil huidige jaar'!$C$40)</f>
        <v>0.22911072799999999</v>
      </c>
      <c r="I11" s="53">
        <f>'Prijspeil 2023'!I11*('Prijspeil huidige jaar'!$C$37*'Prijspeil huidige jaar'!$C$38*'Prijspeil huidige jaar'!$C$39*'Prijspeil huidige jaar'!$C$40)</f>
        <v>0.19463289999999997</v>
      </c>
      <c r="J11" s="54">
        <f>'Prijspeil 2023'!J11*('Prijspeil huidige jaar'!$C$37*'Prijspeil huidige jaar'!$C$38*'Prijspeil huidige jaar'!$C$39*'Prijspeil huidige jaar'!$C$40)</f>
        <v>0.19129633599999998</v>
      </c>
    </row>
    <row r="12" spans="2:10" ht="15.75" customHeight="1" thickBot="1" x14ac:dyDescent="0.2">
      <c r="B12" s="39"/>
      <c r="C12" s="40"/>
      <c r="D12" s="40"/>
      <c r="E12" s="40"/>
      <c r="F12" s="40"/>
      <c r="G12" s="40"/>
      <c r="H12" s="40"/>
      <c r="I12" s="40"/>
      <c r="J12" s="41"/>
    </row>
    <row r="13" spans="2:10" ht="15.75" customHeight="1" x14ac:dyDescent="0.15">
      <c r="B13" s="42" t="s">
        <v>2</v>
      </c>
      <c r="C13" s="86" t="s">
        <v>16</v>
      </c>
      <c r="D13" s="87"/>
      <c r="E13" s="87"/>
      <c r="F13" s="88"/>
      <c r="J13" s="33"/>
    </row>
    <row r="14" spans="2:10" ht="15.75" customHeight="1" x14ac:dyDescent="0.15">
      <c r="B14" s="43">
        <v>1</v>
      </c>
      <c r="C14" s="44">
        <v>2</v>
      </c>
      <c r="D14" s="45">
        <v>3</v>
      </c>
      <c r="E14" s="45">
        <v>4</v>
      </c>
      <c r="F14" s="45">
        <v>5</v>
      </c>
      <c r="J14" s="33"/>
    </row>
    <row r="15" spans="2:10" ht="15.75" customHeight="1" x14ac:dyDescent="0.15">
      <c r="B15" s="38" t="str">
        <f>B8</f>
        <v>meer dan 3.500 tot 12.000</v>
      </c>
      <c r="C15" s="46">
        <f>'Prijspeil 2023'!C15*'Prijspeil huidige jaar'!$C$37*'Prijspeil huidige jaar'!$C$38*'Prijspeil huidige jaar'!$C$39*'Prijspeil huidige jaar'!$C$40</f>
        <v>0.10009691999999999</v>
      </c>
      <c r="D15" s="47">
        <f>'Prijspeil 2023'!D15*'Prijspeil huidige jaar'!$C$37*'Prijspeil huidige jaar'!$C$38*'Prijspeil huidige jaar'!$C$39*'Prijspeil huidige jaar'!$C$40</f>
        <v>9.0087228000000005E-2</v>
      </c>
      <c r="E15" s="47">
        <f>'Prijspeil 2023'!E15*'Prijspeil huidige jaar'!$C$37*'Prijspeil huidige jaar'!$C$38*'Prijspeil huidige jaar'!$C$39*'Prijspeil huidige jaar'!$C$40</f>
        <v>6.1170339999999997E-2</v>
      </c>
      <c r="F15" s="47">
        <f>'Prijspeil 2023'!F15*'Prijspeil huidige jaar'!$C$37*'Prijspeil huidige jaar'!$C$38*'Prijspeil huidige jaar'!$C$39*'Prijspeil huidige jaar'!$C$40</f>
        <v>2.4468135999999998E-2</v>
      </c>
      <c r="J15" s="33"/>
    </row>
    <row r="16" spans="2:10" ht="15.75" customHeight="1" x14ac:dyDescent="0.15">
      <c r="B16" s="38" t="str">
        <f t="shared" ref="B16:B18" si="0">B9</f>
        <v>12.000 tot 18.000</v>
      </c>
      <c r="C16" s="46">
        <f>'Prijspeil 2023'!C16*'Prijspeil huidige jaar'!$C$37*'Prijspeil huidige jaar'!$C$38*'Prijspeil huidige jaar'!$C$39*'Prijspeil huidige jaar'!$C$40</f>
        <v>0.14013568799999998</v>
      </c>
      <c r="D16" s="47">
        <f>'Prijspeil 2023'!D16*'Prijspeil huidige jaar'!$C$37*'Prijspeil huidige jaar'!$C$38*'Prijspeil huidige jaar'!$C$39*'Prijspeil huidige jaar'!$C$40</f>
        <v>0.12456505600000001</v>
      </c>
      <c r="E16" s="47">
        <f>'Prijspeil 2023'!E16*'Prijspeil huidige jaar'!$C$37*'Prijspeil huidige jaar'!$C$38*'Prijspeil huidige jaar'!$C$39*'Prijspeil huidige jaar'!$C$40</f>
        <v>0.85638476000000008</v>
      </c>
      <c r="F16" s="47">
        <f>'Prijspeil 2023'!F16*'Prijspeil huidige jaar'!$C$37*'Prijspeil huidige jaar'!$C$38*'Prijspeil huidige jaar'!$C$39*'Prijspeil huidige jaar'!$C$40</f>
        <v>3.4477828000000002E-2</v>
      </c>
      <c r="J16" s="33"/>
    </row>
    <row r="17" spans="2:10" ht="15.75" customHeight="1" x14ac:dyDescent="0.15">
      <c r="B17" s="38" t="str">
        <f t="shared" si="0"/>
        <v>18.000 tot en met 32.000</v>
      </c>
      <c r="C17" s="46">
        <f>'Prijspeil 2023'!C17*'Prijspeil huidige jaar'!$C$37*'Prijspeil huidige jaar'!$C$38*'Prijspeil huidige jaar'!$C$39*'Prijspeil huidige jaar'!$C$40</f>
        <v>0.16015507199999998</v>
      </c>
      <c r="D17" s="47">
        <f>'Prijspeil 2023'!D17*'Prijspeil huidige jaar'!$C$37*'Prijspeil huidige jaar'!$C$38*'Prijspeil huidige jaar'!$C$39*'Prijspeil huidige jaar'!$C$40</f>
        <v>0.14347225200000002</v>
      </c>
      <c r="E17" s="47">
        <f>'Prijspeil 2023'!E17*'Prijspeil huidige jaar'!$C$37*'Prijspeil huidige jaar'!$C$38*'Prijspeil huidige jaar'!$C$39*'Prijspeil huidige jaar'!$C$40</f>
        <v>0.97872543999999995</v>
      </c>
      <c r="F17" s="47">
        <f>'Prijspeil 2023'!F17*'Prijspeil huidige jaar'!$C$37*'Prijspeil huidige jaar'!$C$38*'Prijspeil huidige jaar'!$C$39*'Prijspeil huidige jaar'!$C$40</f>
        <v>3.5590015999999995E-2</v>
      </c>
      <c r="J17" s="33"/>
    </row>
    <row r="18" spans="2:10" ht="15.75" customHeight="1" thickBot="1" x14ac:dyDescent="0.2">
      <c r="B18" s="38" t="str">
        <f t="shared" si="0"/>
        <v>meer dan 32.000</v>
      </c>
      <c r="C18" s="48">
        <f>'Prijspeil 2023'!C18*'Prijspeil huidige jaar'!$C$37*'Prijspeil huidige jaar'!$C$38*'Prijspeil huidige jaar'!$C$39*'Prijspeil huidige jaar'!$C$40</f>
        <v>0.176837892</v>
      </c>
      <c r="D18" s="49">
        <f>'Prijspeil 2023'!D18*'Prijspeil huidige jaar'!$C$37*'Prijspeil huidige jaar'!$C$38*'Prijspeil huidige jaar'!$C$39*'Prijspeil huidige jaar'!$C$40</f>
        <v>0.16015507199999998</v>
      </c>
      <c r="E18" s="49">
        <f>'Prijspeil 2023'!E18*'Prijspeil huidige jaar'!$C$37*'Prijspeil huidige jaar'!$C$38*'Prijspeil huidige jaar'!$C$39*'Prijspeil huidige jaar'!$C$40</f>
        <v>0.10677004800000001</v>
      </c>
      <c r="F18" s="49">
        <f>'Prijspeil 2023'!F18*'Prijspeil huidige jaar'!$C$37*'Prijspeil huidige jaar'!$C$38*'Prijspeil huidige jaar'!$C$39*'Prijspeil huidige jaar'!$C$40</f>
        <v>3.7814392000000002E-2</v>
      </c>
      <c r="G18" s="34"/>
      <c r="H18" s="34"/>
      <c r="I18" s="34"/>
      <c r="J18" s="35"/>
    </row>
    <row r="19" spans="2:10" ht="15.75" customHeight="1" thickTop="1" x14ac:dyDescent="0.15"/>
    <row r="21" spans="2:10" ht="15.75" customHeight="1" thickBot="1" x14ac:dyDescent="0.2"/>
    <row r="22" spans="2:10" ht="15.75" customHeight="1" thickTop="1" thickBot="1" x14ac:dyDescent="0.2">
      <c r="B22" s="89" t="s">
        <v>25</v>
      </c>
      <c r="C22" s="90"/>
      <c r="D22" s="74"/>
      <c r="E22" s="75"/>
      <c r="F22" s="76" t="s">
        <v>27</v>
      </c>
      <c r="G22" s="74"/>
      <c r="H22" s="101" t="s">
        <v>31</v>
      </c>
      <c r="I22" s="90"/>
      <c r="J22" s="102"/>
    </row>
    <row r="23" spans="2:10" ht="15.75" customHeight="1" thickTop="1" x14ac:dyDescent="0.15">
      <c r="B23" s="31" t="s">
        <v>32</v>
      </c>
      <c r="C23" s="56" t="s">
        <v>15</v>
      </c>
      <c r="E23" s="26"/>
      <c r="F23" s="57" t="str">
        <f>C23</f>
        <v>meer dan 32.000</v>
      </c>
      <c r="G23" s="27"/>
      <c r="J23" s="33"/>
    </row>
    <row r="24" spans="2:10" ht="15.75" customHeight="1" x14ac:dyDescent="0.15">
      <c r="B24" s="31" t="s">
        <v>19</v>
      </c>
      <c r="C24" s="56">
        <v>1</v>
      </c>
      <c r="E24" s="26"/>
      <c r="F24" s="57" t="s">
        <v>26</v>
      </c>
      <c r="G24" s="27"/>
      <c r="J24" s="33"/>
    </row>
    <row r="25" spans="2:10" ht="15.75" customHeight="1" x14ac:dyDescent="0.15">
      <c r="B25" s="31" t="s">
        <v>24</v>
      </c>
      <c r="C25" s="56" t="s">
        <v>10</v>
      </c>
      <c r="E25" s="26"/>
      <c r="F25" s="57"/>
      <c r="G25" s="27"/>
      <c r="J25" s="33"/>
    </row>
    <row r="26" spans="2:10" ht="15.75" customHeight="1" x14ac:dyDescent="0.15">
      <c r="B26" s="31" t="s">
        <v>20</v>
      </c>
      <c r="C26" s="58">
        <v>100000</v>
      </c>
      <c r="E26" s="26"/>
      <c r="F26" s="59">
        <f>C26</f>
        <v>100000</v>
      </c>
      <c r="G26" s="27"/>
      <c r="J26" s="33"/>
    </row>
    <row r="27" spans="2:10" ht="15.75" customHeight="1" x14ac:dyDescent="0.15">
      <c r="B27" s="31" t="s">
        <v>21</v>
      </c>
      <c r="C27" s="60">
        <v>0.8</v>
      </c>
      <c r="E27" s="26"/>
      <c r="F27" s="61">
        <f>C27</f>
        <v>0.8</v>
      </c>
      <c r="G27" s="27"/>
      <c r="J27" s="33"/>
    </row>
    <row r="28" spans="2:10" ht="15.75" customHeight="1" x14ac:dyDescent="0.15">
      <c r="B28" s="31" t="s">
        <v>28</v>
      </c>
      <c r="C28" s="62">
        <v>6</v>
      </c>
      <c r="E28" s="26"/>
      <c r="F28" s="1">
        <f>C28</f>
        <v>6</v>
      </c>
      <c r="G28" s="27"/>
      <c r="J28" s="33"/>
    </row>
    <row r="29" spans="2:10" ht="15.75" customHeight="1" x14ac:dyDescent="0.15">
      <c r="B29" s="32"/>
      <c r="E29" s="26"/>
      <c r="G29" s="27"/>
      <c r="J29" s="33"/>
    </row>
    <row r="30" spans="2:10" ht="15.75" customHeight="1" x14ac:dyDescent="0.15">
      <c r="B30" s="31" t="s">
        <v>22</v>
      </c>
      <c r="C30" s="63" cm="1">
        <f t="array" ref="C30">IF(C24=$B$14,_xlfn.XLOOKUP(C25,$C$7:$J$7,_xlfn.XLOOKUP(C23,$B$8:$B$11,C8:J11)),_xlfn.XLOOKUP($C$24,$C$14:$F$14,_xlfn.XLOOKUP($C$23,$B$15:$B$18,$C$15:$F$18)))</f>
        <v>0.19463289999999997</v>
      </c>
      <c r="E30" s="26"/>
      <c r="F30" s="63">
        <f>_xlfn.XLOOKUP($C$23,$B$15:$B$18,$F$15:$F$18)</f>
        <v>3.7814392000000002E-2</v>
      </c>
      <c r="G30" s="27"/>
      <c r="I30" s="63">
        <f>C30-F30</f>
        <v>0.15681850799999997</v>
      </c>
      <c r="J30" s="33"/>
    </row>
    <row r="31" spans="2:10" ht="15.75" customHeight="1" x14ac:dyDescent="0.15">
      <c r="B31" s="31" t="s">
        <v>23</v>
      </c>
      <c r="C31" s="28">
        <f>(C26*C27)*C30</f>
        <v>15570.631999999998</v>
      </c>
      <c r="E31" s="26"/>
      <c r="F31" s="28">
        <f>(F26*F27)*F30</f>
        <v>3025.1513600000003</v>
      </c>
      <c r="G31" s="27"/>
      <c r="I31" s="64">
        <f>C31-F31</f>
        <v>12545.480639999998</v>
      </c>
      <c r="J31" s="33"/>
    </row>
    <row r="32" spans="2:10" ht="15.75" customHeight="1" x14ac:dyDescent="0.15">
      <c r="B32" s="65" t="s">
        <v>29</v>
      </c>
      <c r="C32" s="66">
        <f>C31*C28</f>
        <v>93423.791999999987</v>
      </c>
      <c r="D32" s="67"/>
      <c r="E32" s="29"/>
      <c r="F32" s="66">
        <f>F31*$C$28</f>
        <v>18150.908160000003</v>
      </c>
      <c r="G32" s="30"/>
      <c r="H32" s="67"/>
      <c r="I32" s="66">
        <f>I31*$C$28</f>
        <v>75272.883839999995</v>
      </c>
      <c r="J32" s="33"/>
    </row>
    <row r="33" spans="2:10" ht="15.75" customHeight="1" thickBot="1" x14ac:dyDescent="0.2">
      <c r="B33" s="68"/>
      <c r="C33" s="34"/>
      <c r="D33" s="34"/>
      <c r="E33" s="69"/>
      <c r="F33" s="34"/>
      <c r="G33" s="70"/>
      <c r="H33" s="34"/>
      <c r="I33" s="34"/>
      <c r="J33" s="35"/>
    </row>
    <row r="34" spans="2:10" ht="15.75" customHeight="1" thickTop="1" x14ac:dyDescent="0.15"/>
    <row r="35" spans="2:10" ht="15.75" customHeight="1" thickBot="1" x14ac:dyDescent="0.2"/>
    <row r="36" spans="2:10" ht="15.75" customHeight="1" thickTop="1" thickBot="1" x14ac:dyDescent="0.2">
      <c r="B36" s="89" t="s">
        <v>30</v>
      </c>
      <c r="C36" s="102"/>
    </row>
    <row r="37" spans="2:10" ht="15.75" customHeight="1" thickTop="1" x14ac:dyDescent="0.15">
      <c r="B37" s="31">
        <v>2024</v>
      </c>
      <c r="C37" s="33">
        <v>1.099</v>
      </c>
    </row>
    <row r="38" spans="2:10" ht="15.75" customHeight="1" x14ac:dyDescent="0.15">
      <c r="B38" s="31">
        <v>2025</v>
      </c>
      <c r="C38" s="33">
        <v>1.012</v>
      </c>
    </row>
    <row r="39" spans="2:10" ht="15.75" customHeight="1" x14ac:dyDescent="0.15">
      <c r="B39" s="31">
        <v>2026</v>
      </c>
      <c r="C39" s="71">
        <v>1</v>
      </c>
    </row>
    <row r="40" spans="2:10" ht="15.75" customHeight="1" thickBot="1" x14ac:dyDescent="0.2">
      <c r="B40" s="72">
        <v>2027</v>
      </c>
      <c r="C40" s="73">
        <v>1</v>
      </c>
    </row>
    <row r="41" spans="2:10" ht="15.75" customHeight="1" thickTop="1" x14ac:dyDescent="0.15"/>
  </sheetData>
  <sheetProtection algorithmName="SHA-512" hashValue="7bfg/xowdaOMFe0twStchHvdlO1dXglluNod5nOTwxiCO1tgN8xp6ynvE7qYNY95XiugvpaYLOEkb+4HHFKFwQ==" saltValue="FJ2IAyKWWSGI6Z6GvtjrDA==" spinCount="100000" sheet="1" objects="1" scenarios="1" selectLockedCells="1"/>
  <mergeCells count="7">
    <mergeCell ref="B36:C36"/>
    <mergeCell ref="H22:J22"/>
    <mergeCell ref="B4:J4"/>
    <mergeCell ref="C5:J5"/>
    <mergeCell ref="C6:J6"/>
    <mergeCell ref="C13:F13"/>
    <mergeCell ref="B22:C22"/>
  </mergeCells>
  <dataValidations count="3">
    <dataValidation type="list" allowBlank="1" showInputMessage="1" showErrorMessage="1" sqref="C23" xr:uid="{390167E5-5F12-514E-AB1E-78995692FAD6}">
      <formula1>$B$8:$B$11</formula1>
    </dataValidation>
    <dataValidation type="list" allowBlank="1" showInputMessage="1" showErrorMessage="1" sqref="C24" xr:uid="{154DECFB-CFB8-8649-9738-04E0B794F45F}">
      <formula1>$B$14:$F$14</formula1>
    </dataValidation>
    <dataValidation type="list" allowBlank="1" showInputMessage="1" showErrorMessage="1" sqref="C25" xr:uid="{2860E795-82F5-6946-AF0F-82079D7EA415}">
      <formula1>$C$7:$J$7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J19"/>
  <sheetViews>
    <sheetView zoomScale="200" workbookViewId="0">
      <selection activeCell="D20" sqref="D20"/>
    </sheetView>
  </sheetViews>
  <sheetFormatPr baseColWidth="10" defaultColWidth="12.6640625" defaultRowHeight="15.75" customHeight="1" x14ac:dyDescent="0.15"/>
  <cols>
    <col min="1" max="1" width="12.6640625" style="1"/>
    <col min="2" max="2" width="34.6640625" style="1" customWidth="1"/>
    <col min="3" max="3" width="15.6640625" style="1" customWidth="1"/>
    <col min="4" max="4" width="12.6640625" style="1"/>
    <col min="5" max="5" width="14.5" style="1" bestFit="1" customWidth="1"/>
    <col min="6" max="6" width="12.6640625" style="1"/>
    <col min="7" max="7" width="18.6640625" style="1" bestFit="1" customWidth="1"/>
    <col min="8" max="9" width="12.6640625" style="1"/>
    <col min="10" max="10" width="14.5" style="1" bestFit="1" customWidth="1"/>
    <col min="11" max="16384" width="12.6640625" style="1"/>
  </cols>
  <sheetData>
    <row r="2" spans="2:10" ht="15.75" customHeight="1" x14ac:dyDescent="0.15">
      <c r="J2" s="2"/>
    </row>
    <row r="3" spans="2:10" ht="15.75" customHeight="1" thickBot="1" x14ac:dyDescent="0.2"/>
    <row r="4" spans="2:10" ht="21" thickTop="1" thickBot="1" x14ac:dyDescent="0.25">
      <c r="B4" s="95" t="s">
        <v>18</v>
      </c>
      <c r="C4" s="96"/>
      <c r="D4" s="96"/>
      <c r="E4" s="96"/>
      <c r="F4" s="96"/>
      <c r="G4" s="96"/>
      <c r="H4" s="96"/>
      <c r="I4" s="96"/>
      <c r="J4" s="97"/>
    </row>
    <row r="5" spans="2:10" ht="18" thickTop="1" thickBot="1" x14ac:dyDescent="0.25">
      <c r="B5" s="3"/>
      <c r="C5" s="98" t="s">
        <v>1</v>
      </c>
      <c r="D5" s="99"/>
      <c r="E5" s="99"/>
      <c r="F5" s="99"/>
      <c r="G5" s="99"/>
      <c r="H5" s="99"/>
      <c r="I5" s="99"/>
      <c r="J5" s="100"/>
    </row>
    <row r="6" spans="2:10" ht="16" x14ac:dyDescent="0.2">
      <c r="B6" s="4" t="s">
        <v>2</v>
      </c>
      <c r="C6" s="93" t="s">
        <v>3</v>
      </c>
      <c r="D6" s="84"/>
      <c r="E6" s="84"/>
      <c r="F6" s="84"/>
      <c r="G6" s="84"/>
      <c r="H6" s="84"/>
      <c r="I6" s="84"/>
      <c r="J6" s="94"/>
    </row>
    <row r="7" spans="2:10" ht="15.75" customHeight="1" x14ac:dyDescent="0.15">
      <c r="B7" s="5"/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  <c r="H7" s="6" t="s">
        <v>9</v>
      </c>
      <c r="I7" s="6" t="s">
        <v>10</v>
      </c>
      <c r="J7" s="7" t="s">
        <v>11</v>
      </c>
    </row>
    <row r="8" spans="2:10" ht="15.75" customHeight="1" x14ac:dyDescent="0.15">
      <c r="B8" s="8" t="s">
        <v>12</v>
      </c>
      <c r="C8" s="9">
        <v>0.23799999999999999</v>
      </c>
      <c r="D8" s="10">
        <v>0.193</v>
      </c>
      <c r="E8" s="10">
        <v>0.183</v>
      </c>
      <c r="F8" s="10">
        <v>0.161</v>
      </c>
      <c r="G8" s="10">
        <v>0.14099999999999999</v>
      </c>
      <c r="H8" s="10">
        <v>0.115</v>
      </c>
      <c r="I8" s="10">
        <v>9.9000000000000005E-2</v>
      </c>
      <c r="J8" s="11">
        <v>9.7000000000000003E-2</v>
      </c>
    </row>
    <row r="9" spans="2:10" ht="15.75" customHeight="1" x14ac:dyDescent="0.15">
      <c r="B9" s="8" t="s">
        <v>13</v>
      </c>
      <c r="C9" s="9">
        <v>0.34200000000000003</v>
      </c>
      <c r="D9" s="10">
        <v>0.27500000000000002</v>
      </c>
      <c r="E9" s="10">
        <v>0.26100000000000001</v>
      </c>
      <c r="F9" s="10">
        <v>0.23100000000000001</v>
      </c>
      <c r="G9" s="10">
        <v>0.2</v>
      </c>
      <c r="H9" s="10">
        <v>0.16300000000000001</v>
      </c>
      <c r="I9" s="10">
        <v>0.14000000000000001</v>
      </c>
      <c r="J9" s="11">
        <v>0.13800000000000001</v>
      </c>
    </row>
    <row r="10" spans="2:10" ht="15.75" customHeight="1" x14ac:dyDescent="0.15">
      <c r="B10" s="8" t="s">
        <v>14</v>
      </c>
      <c r="C10" s="9">
        <v>0.378</v>
      </c>
      <c r="D10" s="10">
        <v>0.318</v>
      </c>
      <c r="E10" s="10">
        <v>0.30199999999999999</v>
      </c>
      <c r="F10" s="10">
        <v>0.26800000000000002</v>
      </c>
      <c r="G10" s="10">
        <v>0.23</v>
      </c>
      <c r="H10" s="10">
        <v>0.185</v>
      </c>
      <c r="I10" s="10">
        <v>0.159</v>
      </c>
      <c r="J10" s="11">
        <v>0.156</v>
      </c>
    </row>
    <row r="11" spans="2:10" ht="15.75" customHeight="1" thickBot="1" x14ac:dyDescent="0.2">
      <c r="B11" s="12" t="s">
        <v>15</v>
      </c>
      <c r="C11" s="13">
        <v>0.42499999999999999</v>
      </c>
      <c r="D11" s="14">
        <v>0.35699999999999998</v>
      </c>
      <c r="E11" s="14">
        <v>0.34300000000000003</v>
      </c>
      <c r="F11" s="14">
        <v>0.30499999999999999</v>
      </c>
      <c r="G11" s="14">
        <v>0.25900000000000001</v>
      </c>
      <c r="H11" s="14">
        <v>0.20599999999999999</v>
      </c>
      <c r="I11" s="14">
        <v>0.17499999999999999</v>
      </c>
      <c r="J11" s="15">
        <v>0.17199999999999999</v>
      </c>
    </row>
    <row r="12" spans="2:10" ht="15.75" customHeight="1" thickBot="1" x14ac:dyDescent="0.2">
      <c r="B12" s="16"/>
      <c r="J12" s="17"/>
    </row>
    <row r="13" spans="2:10" ht="15.75" customHeight="1" x14ac:dyDescent="0.15">
      <c r="B13" s="18" t="s">
        <v>2</v>
      </c>
      <c r="C13" s="91" t="s">
        <v>16</v>
      </c>
      <c r="D13" s="92"/>
      <c r="E13" s="92"/>
      <c r="F13" s="92"/>
      <c r="G13" s="19"/>
      <c r="H13" s="19"/>
      <c r="I13" s="19"/>
      <c r="J13" s="20"/>
    </row>
    <row r="14" spans="2:10" ht="15.75" customHeight="1" x14ac:dyDescent="0.15">
      <c r="B14" s="21"/>
      <c r="C14" s="6">
        <v>2</v>
      </c>
      <c r="D14" s="6">
        <v>3</v>
      </c>
      <c r="E14" s="6">
        <v>4</v>
      </c>
      <c r="F14" s="6">
        <v>5</v>
      </c>
      <c r="J14" s="17"/>
    </row>
    <row r="15" spans="2:10" ht="15.75" customHeight="1" x14ac:dyDescent="0.15">
      <c r="B15" s="8" t="s">
        <v>12</v>
      </c>
      <c r="C15" s="10">
        <v>0.09</v>
      </c>
      <c r="D15" s="10">
        <v>8.1000000000000003E-2</v>
      </c>
      <c r="E15" s="10">
        <v>5.5E-2</v>
      </c>
      <c r="F15" s="10">
        <v>2.1999999999999999E-2</v>
      </c>
      <c r="J15" s="17"/>
    </row>
    <row r="16" spans="2:10" ht="15.75" customHeight="1" x14ac:dyDescent="0.15">
      <c r="B16" s="8" t="s">
        <v>13</v>
      </c>
      <c r="C16" s="10">
        <v>0.126</v>
      </c>
      <c r="D16" s="10">
        <v>0.112</v>
      </c>
      <c r="E16" s="10">
        <v>0.77</v>
      </c>
      <c r="F16" s="10">
        <v>3.1E-2</v>
      </c>
      <c r="J16" s="17"/>
    </row>
    <row r="17" spans="2:10" ht="15.75" customHeight="1" x14ac:dyDescent="0.15">
      <c r="B17" s="8" t="s">
        <v>17</v>
      </c>
      <c r="C17" s="10">
        <v>0.14399999999999999</v>
      </c>
      <c r="D17" s="10">
        <v>0.129</v>
      </c>
      <c r="E17" s="10">
        <v>0.88</v>
      </c>
      <c r="F17" s="10">
        <v>3.2000000000000001E-2</v>
      </c>
      <c r="J17" s="17"/>
    </row>
    <row r="18" spans="2:10" ht="15.75" customHeight="1" thickBot="1" x14ac:dyDescent="0.2">
      <c r="B18" s="22" t="s">
        <v>15</v>
      </c>
      <c r="C18" s="23">
        <v>0.159</v>
      </c>
      <c r="D18" s="23">
        <v>0.14399999999999999</v>
      </c>
      <c r="E18" s="23">
        <v>9.6000000000000002E-2</v>
      </c>
      <c r="F18" s="23">
        <v>3.4000000000000002E-2</v>
      </c>
      <c r="G18" s="24"/>
      <c r="H18" s="24"/>
      <c r="I18" s="24"/>
      <c r="J18" s="25"/>
    </row>
    <row r="19" spans="2:10" ht="15.75" customHeight="1" thickTop="1" x14ac:dyDescent="0.15"/>
  </sheetData>
  <sheetProtection algorithmName="SHA-512" hashValue="9XLM/P1YHry652tptYGL9rRZjpmrW72MPsreE4GJKosXVjSaQZX2ip99AWnVy1YI5nWKM92KhnyX8exBviiqXg==" saltValue="1kc0U4Z78/rrDnuX8f/Ylg==" spinCount="100000" sheet="1" objects="1" scenarios="1" selectLockedCells="1"/>
  <mergeCells count="4">
    <mergeCell ref="C13:F13"/>
    <mergeCell ref="C6:J6"/>
    <mergeCell ref="B4:J4"/>
    <mergeCell ref="C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Prijspeil huidige jaar</vt:lpstr>
      <vt:lpstr>Prijspeil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Johnny Nijenhuis</cp:lastModifiedBy>
  <dcterms:created xsi:type="dcterms:W3CDTF">2025-03-12T09:11:26Z</dcterms:created>
  <dcterms:modified xsi:type="dcterms:W3CDTF">2025-04-08T08:15:41Z</dcterms:modified>
</cp:coreProperties>
</file>