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LOTUSDAT\skov\Publicaties\JAARVERSLAGEN\"/>
    </mc:Choice>
  </mc:AlternateContent>
  <bookViews>
    <workbookView xWindow="0" yWindow="0" windowWidth="28800" windowHeight="1099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H15" i="1" s="1"/>
  <c r="E5" i="1"/>
  <c r="E6" i="1" s="1"/>
  <c r="E7" i="1" s="1"/>
  <c r="E8" i="1" s="1"/>
  <c r="E9" i="1" s="1"/>
  <c r="E10" i="1" s="1"/>
  <c r="E11" i="1" s="1"/>
  <c r="E12" i="1" s="1"/>
  <c r="H16" i="1" l="1"/>
  <c r="C39" i="1"/>
  <c r="C48" i="1" s="1"/>
  <c r="C56" i="1"/>
</calcChain>
</file>

<file path=xl/sharedStrings.xml><?xml version="1.0" encoding="utf-8"?>
<sst xmlns="http://schemas.openxmlformats.org/spreadsheetml/2006/main" count="53" uniqueCount="50">
  <si>
    <t>Nodig was 1 noodlokaal. 3 groepen zijn onnodig vanuit sporthal Opperdam overgeplaats</t>
  </si>
  <si>
    <t xml:space="preserve"> Laten in € </t>
  </si>
  <si>
    <t>Verbouwingskosten van De Blokwhere voor onnodige tijdelijke huisvesting in 2016</t>
  </si>
  <si>
    <t>Investering in bouw 18 onnodige leslokalen aan gebouw DBC in 2017 t.l.v. exploitatie DBC geboekt</t>
  </si>
  <si>
    <t xml:space="preserve">"De reserves zullen worden ingezet voor dat deel van de kosten die niet vanuit de rijksbijdragen </t>
  </si>
  <si>
    <t>gefinancierd mogen worden" dus ten laste van de private eigen reserve van het bestuur moeten</t>
  </si>
  <si>
    <t>Afschrijving van het geactiveerde bedrag van de onnodige 18 leslokalen voor € 900.000 + inrichting</t>
  </si>
  <si>
    <t>Geen gebruik gemaakt van aanbod PSG te Purmerend mbt uitbesteding van overtollig personeel</t>
  </si>
  <si>
    <t xml:space="preserve">Onnodige inschakeling van externen en doorbetaling salaris ivm ontslag hoofd stafbureau </t>
  </si>
  <si>
    <t>Te lage toerekening van opgebouwde rente DBC als aandeel in bedrag van plusminus € 9 mio</t>
  </si>
  <si>
    <t>Beleid van het bestuur zie blz 52 van het jaarverslag 2018</t>
  </si>
  <si>
    <t>In totaal waren er 5 groepen Havo in het voormalige schoolgebouw van De Blokwhere geplaatst.</t>
  </si>
  <si>
    <t>PM</t>
  </si>
  <si>
    <t>Uitbesteding ICT aan derden voor bedrag per leerling exclusief de kosten van bezoeken op de werkplek</t>
  </si>
  <si>
    <t>en onnodige transitievergoedingen</t>
  </si>
  <si>
    <t xml:space="preserve">Salariskosten vanwege het te late ontslag van personeel vanwege daling aantal leerlingen en </t>
  </si>
  <si>
    <t>Onnodige inschakeling integriteitsonderzoek UvA</t>
  </si>
  <si>
    <t>Totaal  excl. post 10 en overige onbenoemde posten waaronder kosten van onnodig inhuren van dure</t>
  </si>
  <si>
    <t xml:space="preserve"> </t>
  </si>
  <si>
    <t>In jaarrekening 2023 in het overzicht segmentatie van de baten en lasten geen rente aan exploiatie DBC</t>
  </si>
  <si>
    <t>externen en veel te hoge kosten van bestuur en beheer</t>
  </si>
  <si>
    <t>toegevoegd (zie blz 78 van het jaarverslag)</t>
  </si>
  <si>
    <t xml:space="preserve">zie toelichting jaarverslag 2015 blz 38 </t>
  </si>
  <si>
    <t>Doorbetaling salaris en advocaat- en recherchekosten e.d. ivm onterechte ontslag ICT-er</t>
  </si>
  <si>
    <t>zie toelichting blz 10, 48 en 52 van jaarverslag 2018</t>
  </si>
  <si>
    <t>opgebouwde rente is opgenomen</t>
  </si>
  <si>
    <t>van waarin in afwijking van de jaren tot en met 2022 bewust een beperkt deel (€ 2,5 mio) van de</t>
  </si>
  <si>
    <t xml:space="preserve">Door het bestuur is in het jaarverslag 2023 een exploitatiereserve van het DBC opgevoerd ter grootte </t>
  </si>
  <si>
    <t>worden geboekt. Zie emailbericht van bestuurder T. Mooijer geplakt in bijgaand excel sheet</t>
  </si>
  <si>
    <t>Uit een herberekening blijkt het rente-aandeel voor het Don Bosco College te moeten zijn (zie bijlage)</t>
  </si>
  <si>
    <t>Dit alles terwijl er behoefte was aan één noodlokaal die moest worden bekostigd door de gemeente</t>
  </si>
  <si>
    <t xml:space="preserve">Onnodige verbouwing kooklokalen. </t>
  </si>
  <si>
    <t>zijn geboekt</t>
  </si>
  <si>
    <t xml:space="preserve">Overzicht lasten door mismanagement v/h bestuur die ten laste van de exploitatiereserve van het Don Bosco College </t>
  </si>
  <si>
    <t>Overzicht resutaten Don Bosco College</t>
  </si>
  <si>
    <t>over de jaren 2015 tot en met 2023</t>
  </si>
  <si>
    <t>positief</t>
  </si>
  <si>
    <t>negatief</t>
  </si>
  <si>
    <t>Negatief resultaat 2016 tot en met 2023</t>
  </si>
  <si>
    <t>voor de oorzaak van de negatieve resultaten zie het naast gelegen overzicht</t>
  </si>
  <si>
    <t>De nodeloze uitgaven betreffen:</t>
  </si>
  <si>
    <t>18 onnodige lokalen</t>
  </si>
  <si>
    <t>onnodige verbouwing van kooklokalen</t>
  </si>
  <si>
    <t>onnodige verbouwing van de administratieruimte</t>
  </si>
  <si>
    <t>een niet tijdige ontslagaanzegging van personeel</t>
  </si>
  <si>
    <t>onnodige uitgaven voor aanstelling externe interim rector</t>
  </si>
  <si>
    <t>onnodige uitgaaf voor integriteitsonderzoek</t>
  </si>
  <si>
    <t>onnodige verbouwing van tijdelijke huisvesting van de oude Blokwhere</t>
  </si>
  <si>
    <t>onnodige kosten voor verloren rechtszaken ivm onterecht ontslagen personeel</t>
  </si>
  <si>
    <t>onnodige uitgaven voor abrupte vervanging van inventaris en inrchting ruim binnen de afschrijvingstermijn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</si>
</sst>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3" fontId="0" fillId="0" borderId="0" xfId="0" applyNumberFormat="1"/>
    <xf numFmtId="3" fontId="0" fillId="2" borderId="0" xfId="0" applyNumberFormat="1" applyFill="1"/>
    <xf numFmtId="0" fontId="1" fillId="0" borderId="1" xfId="0" applyFont="1" applyBorder="1"/>
    <xf numFmtId="3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/>
    <xf numFmtId="0" fontId="0" fillId="2" borderId="0" xfId="0" applyFill="1" applyBorder="1"/>
    <xf numFmtId="3" fontId="0" fillId="3" borderId="0" xfId="0" applyNumberFormat="1" applyFill="1"/>
    <xf numFmtId="3" fontId="0" fillId="3" borderId="1" xfId="0" applyNumberFormat="1" applyFill="1" applyBorder="1"/>
    <xf numFmtId="0" fontId="2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Normal="100" workbookViewId="0">
      <selection activeCell="F30" sqref="F30"/>
    </sheetView>
  </sheetViews>
  <sheetFormatPr defaultRowHeight="15" x14ac:dyDescent="0.25"/>
  <cols>
    <col min="2" max="2" width="92.42578125" customWidth="1"/>
    <col min="3" max="3" width="10.7109375" style="2" customWidth="1"/>
    <col min="7" max="7" width="22.5703125" customWidth="1"/>
  </cols>
  <sheetData>
    <row r="1" spans="1:8" x14ac:dyDescent="0.25">
      <c r="A1" s="4" t="s">
        <v>33</v>
      </c>
      <c r="B1" s="4"/>
      <c r="C1" s="5"/>
      <c r="E1" s="6" t="s">
        <v>34</v>
      </c>
      <c r="F1" s="6"/>
      <c r="G1" s="6"/>
      <c r="H1" s="6"/>
    </row>
    <row r="2" spans="1:8" x14ac:dyDescent="0.25">
      <c r="A2" s="4" t="s">
        <v>32</v>
      </c>
      <c r="B2" s="4"/>
      <c r="C2" s="5"/>
      <c r="E2" s="6" t="s">
        <v>35</v>
      </c>
      <c r="F2" s="6"/>
      <c r="G2" s="6"/>
      <c r="H2" s="6"/>
    </row>
    <row r="3" spans="1:8" x14ac:dyDescent="0.25">
      <c r="A3" s="6" t="s">
        <v>18</v>
      </c>
      <c r="B3" s="6"/>
      <c r="C3" s="5" t="s">
        <v>1</v>
      </c>
      <c r="E3" s="6"/>
      <c r="F3" s="6"/>
      <c r="G3" s="6" t="s">
        <v>36</v>
      </c>
      <c r="H3" s="6" t="s">
        <v>37</v>
      </c>
    </row>
    <row r="4" spans="1:8" x14ac:dyDescent="0.25">
      <c r="A4" s="6">
        <v>1</v>
      </c>
      <c r="B4" s="6" t="s">
        <v>2</v>
      </c>
      <c r="C4" s="5">
        <v>850000</v>
      </c>
      <c r="E4" s="6">
        <v>2015</v>
      </c>
      <c r="F4" s="6"/>
      <c r="G4" s="6"/>
      <c r="H4" s="6">
        <v>1091879</v>
      </c>
    </row>
    <row r="5" spans="1:8" x14ac:dyDescent="0.25">
      <c r="A5" s="6"/>
      <c r="B5" s="6" t="s">
        <v>0</v>
      </c>
      <c r="C5" s="5"/>
      <c r="E5" s="6">
        <f>E4+1</f>
        <v>2016</v>
      </c>
      <c r="F5" s="6"/>
      <c r="G5" s="6"/>
      <c r="H5" s="6">
        <v>458134</v>
      </c>
    </row>
    <row r="6" spans="1:8" x14ac:dyDescent="0.25">
      <c r="A6" s="6"/>
      <c r="B6" s="6" t="s">
        <v>11</v>
      </c>
      <c r="C6" s="5"/>
      <c r="E6" s="6">
        <f t="shared" ref="E6:E12" si="0">E5+1</f>
        <v>2017</v>
      </c>
      <c r="F6" s="6"/>
      <c r="G6" s="6"/>
      <c r="H6" s="6">
        <v>5942</v>
      </c>
    </row>
    <row r="7" spans="1:8" x14ac:dyDescent="0.25">
      <c r="A7" s="6"/>
      <c r="B7" s="6" t="s">
        <v>22</v>
      </c>
      <c r="C7" s="5"/>
      <c r="E7" s="6">
        <f t="shared" si="0"/>
        <v>2018</v>
      </c>
      <c r="F7" s="6"/>
      <c r="G7" s="6"/>
      <c r="H7" s="6">
        <v>638046</v>
      </c>
    </row>
    <row r="8" spans="1:8" x14ac:dyDescent="0.25">
      <c r="A8" s="6"/>
      <c r="B8" s="7" t="s">
        <v>30</v>
      </c>
      <c r="C8" s="5"/>
      <c r="E8" s="6">
        <f t="shared" si="0"/>
        <v>2019</v>
      </c>
      <c r="F8" s="6"/>
      <c r="G8" s="6"/>
      <c r="H8" s="6">
        <v>251582</v>
      </c>
    </row>
    <row r="9" spans="1:8" x14ac:dyDescent="0.25">
      <c r="A9" s="6"/>
      <c r="B9" s="6"/>
      <c r="C9" s="5"/>
      <c r="E9" s="6">
        <f t="shared" si="0"/>
        <v>2020</v>
      </c>
      <c r="F9" s="6"/>
      <c r="G9" s="6"/>
      <c r="H9" s="6">
        <v>3179966</v>
      </c>
    </row>
    <row r="10" spans="1:8" x14ac:dyDescent="0.25">
      <c r="A10" s="6">
        <v>2</v>
      </c>
      <c r="B10" s="6" t="s">
        <v>3</v>
      </c>
      <c r="C10" s="5">
        <v>1000000</v>
      </c>
      <c r="E10" s="6">
        <f t="shared" si="0"/>
        <v>2021</v>
      </c>
      <c r="F10" s="6"/>
      <c r="G10" s="6">
        <v>2118409</v>
      </c>
      <c r="H10" s="6"/>
    </row>
    <row r="11" spans="1:8" x14ac:dyDescent="0.25">
      <c r="A11" s="6"/>
      <c r="B11" s="7" t="s">
        <v>24</v>
      </c>
      <c r="C11" s="5"/>
      <c r="E11" s="6">
        <f t="shared" si="0"/>
        <v>2022</v>
      </c>
      <c r="F11" s="6"/>
      <c r="G11" s="6"/>
      <c r="H11" s="6">
        <v>448630</v>
      </c>
    </row>
    <row r="12" spans="1:8" x14ac:dyDescent="0.25">
      <c r="A12" s="6"/>
      <c r="B12" s="7" t="s">
        <v>30</v>
      </c>
      <c r="C12" s="5"/>
      <c r="E12" s="6">
        <f t="shared" si="0"/>
        <v>2023</v>
      </c>
      <c r="F12" s="6"/>
      <c r="G12" s="6">
        <v>122047</v>
      </c>
      <c r="H12" s="6"/>
    </row>
    <row r="13" spans="1:8" x14ac:dyDescent="0.25">
      <c r="A13" s="6"/>
      <c r="B13" s="6"/>
      <c r="C13" s="5"/>
      <c r="E13" s="6"/>
      <c r="F13" s="6"/>
      <c r="G13" s="6"/>
      <c r="H13" s="6"/>
    </row>
    <row r="14" spans="1:8" x14ac:dyDescent="0.25">
      <c r="A14" s="6">
        <v>3</v>
      </c>
      <c r="B14" s="6" t="s">
        <v>6</v>
      </c>
      <c r="C14" s="5"/>
      <c r="E14" s="6"/>
      <c r="F14" s="6"/>
      <c r="G14" s="6">
        <f>SUM(G4:G13)</f>
        <v>2240456</v>
      </c>
      <c r="H14" s="6">
        <f>SUM(H4:H13)</f>
        <v>6074179</v>
      </c>
    </row>
    <row r="15" spans="1:8" x14ac:dyDescent="0.25">
      <c r="A15" s="6"/>
      <c r="B15" s="8">
        <v>2018</v>
      </c>
      <c r="C15" s="5">
        <v>194000</v>
      </c>
      <c r="E15" s="6"/>
      <c r="F15" s="6"/>
      <c r="G15" s="6"/>
      <c r="H15" s="6">
        <f>G14</f>
        <v>2240456</v>
      </c>
    </row>
    <row r="16" spans="1:8" x14ac:dyDescent="0.25">
      <c r="A16" s="6"/>
      <c r="B16" s="8">
        <v>2019</v>
      </c>
      <c r="C16" s="5">
        <v>194000</v>
      </c>
      <c r="E16" s="6" t="s">
        <v>38</v>
      </c>
      <c r="F16" s="6"/>
      <c r="G16" s="6"/>
      <c r="H16" s="14">
        <f>H14-H15</f>
        <v>3833723</v>
      </c>
    </row>
    <row r="17" spans="1:8" x14ac:dyDescent="0.25">
      <c r="A17" s="6"/>
      <c r="B17" s="7" t="s">
        <v>30</v>
      </c>
      <c r="C17" s="5">
        <v>194000</v>
      </c>
      <c r="E17" s="6"/>
      <c r="F17" s="6"/>
      <c r="G17" s="6"/>
      <c r="H17" s="6"/>
    </row>
    <row r="18" spans="1:8" x14ac:dyDescent="0.25">
      <c r="A18" s="6"/>
      <c r="B18" s="8">
        <v>2021</v>
      </c>
      <c r="C18" s="5">
        <v>194000</v>
      </c>
    </row>
    <row r="19" spans="1:8" x14ac:dyDescent="0.25">
      <c r="A19" s="6"/>
      <c r="B19" s="8">
        <v>2022</v>
      </c>
      <c r="C19" s="5">
        <v>194000</v>
      </c>
      <c r="E19" t="s">
        <v>39</v>
      </c>
    </row>
    <row r="20" spans="1:8" x14ac:dyDescent="0.25">
      <c r="A20" s="6"/>
      <c r="B20" s="8">
        <v>2023</v>
      </c>
      <c r="C20" s="5">
        <v>194000</v>
      </c>
      <c r="E20" t="s">
        <v>40</v>
      </c>
    </row>
    <row r="21" spans="1:8" x14ac:dyDescent="0.25">
      <c r="A21" s="6"/>
      <c r="B21" s="6"/>
      <c r="C21" s="5"/>
      <c r="E21" t="s">
        <v>41</v>
      </c>
    </row>
    <row r="22" spans="1:8" x14ac:dyDescent="0.25">
      <c r="A22" s="6"/>
      <c r="B22" s="6"/>
      <c r="C22" s="5"/>
      <c r="E22" t="s">
        <v>42</v>
      </c>
    </row>
    <row r="23" spans="1:8" x14ac:dyDescent="0.25">
      <c r="A23" s="6"/>
      <c r="B23" s="7" t="s">
        <v>10</v>
      </c>
      <c r="C23" s="5"/>
      <c r="E23" t="s">
        <v>47</v>
      </c>
    </row>
    <row r="24" spans="1:8" x14ac:dyDescent="0.25">
      <c r="A24" s="6"/>
      <c r="B24" s="7" t="s">
        <v>4</v>
      </c>
      <c r="C24" s="5"/>
      <c r="E24" t="s">
        <v>43</v>
      </c>
    </row>
    <row r="25" spans="1:8" x14ac:dyDescent="0.25">
      <c r="A25" s="6"/>
      <c r="B25" s="7" t="s">
        <v>5</v>
      </c>
      <c r="C25" s="5"/>
      <c r="E25" t="s">
        <v>44</v>
      </c>
    </row>
    <row r="26" spans="1:8" x14ac:dyDescent="0.25">
      <c r="A26" s="6"/>
      <c r="B26" s="7" t="s">
        <v>28</v>
      </c>
      <c r="C26" s="5"/>
      <c r="E26" t="s">
        <v>48</v>
      </c>
    </row>
    <row r="27" spans="1:8" x14ac:dyDescent="0.25">
      <c r="A27" s="6"/>
      <c r="B27" s="7" t="s">
        <v>30</v>
      </c>
      <c r="C27" s="5"/>
      <c r="E27" t="s">
        <v>45</v>
      </c>
    </row>
    <row r="28" spans="1:8" x14ac:dyDescent="0.25">
      <c r="A28" s="6"/>
      <c r="B28" s="6"/>
      <c r="C28" s="5"/>
      <c r="E28" t="s">
        <v>46</v>
      </c>
    </row>
    <row r="29" spans="1:8" x14ac:dyDescent="0.25">
      <c r="A29" s="6">
        <v>4</v>
      </c>
      <c r="B29" s="6" t="s">
        <v>15</v>
      </c>
      <c r="C29" s="5">
        <v>1500000</v>
      </c>
      <c r="E29" t="s">
        <v>49</v>
      </c>
    </row>
    <row r="30" spans="1:8" x14ac:dyDescent="0.25">
      <c r="A30" s="6"/>
      <c r="B30" s="6" t="s">
        <v>14</v>
      </c>
      <c r="C30" s="5"/>
    </row>
    <row r="31" spans="1:8" x14ac:dyDescent="0.25">
      <c r="A31" s="6"/>
      <c r="B31" s="6" t="s">
        <v>7</v>
      </c>
      <c r="C31" s="5"/>
    </row>
    <row r="32" spans="1:8" x14ac:dyDescent="0.25">
      <c r="A32" s="6"/>
      <c r="B32" s="6"/>
      <c r="C32" s="5"/>
    </row>
    <row r="33" spans="1:3" x14ac:dyDescent="0.25">
      <c r="A33" s="6">
        <v>5</v>
      </c>
      <c r="B33" s="6" t="s">
        <v>23</v>
      </c>
      <c r="C33" s="5">
        <v>500000</v>
      </c>
    </row>
    <row r="34" spans="1:3" x14ac:dyDescent="0.25">
      <c r="A34" s="6"/>
      <c r="B34" s="6"/>
      <c r="C34" s="5"/>
    </row>
    <row r="35" spans="1:3" x14ac:dyDescent="0.25">
      <c r="A35" s="6">
        <v>6</v>
      </c>
      <c r="B35" s="6" t="s">
        <v>8</v>
      </c>
      <c r="C35" s="5">
        <v>40000</v>
      </c>
    </row>
    <row r="36" spans="1:3" x14ac:dyDescent="0.25">
      <c r="A36" s="6"/>
      <c r="B36" s="6"/>
      <c r="C36" s="5"/>
    </row>
    <row r="37" spans="1:3" x14ac:dyDescent="0.25">
      <c r="A37" s="6">
        <v>7</v>
      </c>
      <c r="B37" s="6" t="s">
        <v>16</v>
      </c>
      <c r="C37" s="5">
        <v>25000</v>
      </c>
    </row>
    <row r="38" spans="1:3" x14ac:dyDescent="0.25">
      <c r="A38" s="6"/>
      <c r="B38" s="6"/>
      <c r="C38" s="5"/>
    </row>
    <row r="39" spans="1:3" x14ac:dyDescent="0.25">
      <c r="A39" s="6">
        <v>8</v>
      </c>
      <c r="B39" s="6" t="s">
        <v>9</v>
      </c>
      <c r="C39" s="13">
        <f>4115225-2529538</f>
        <v>1585687</v>
      </c>
    </row>
    <row r="40" spans="1:3" x14ac:dyDescent="0.25">
      <c r="A40" s="6"/>
      <c r="B40" s="7" t="s">
        <v>19</v>
      </c>
      <c r="C40" s="5"/>
    </row>
    <row r="41" spans="1:3" x14ac:dyDescent="0.25">
      <c r="A41" s="6"/>
      <c r="B41" s="7" t="s">
        <v>21</v>
      </c>
      <c r="C41" s="5"/>
    </row>
    <row r="42" spans="1:3" x14ac:dyDescent="0.25">
      <c r="A42" s="6"/>
      <c r="B42" s="6"/>
      <c r="C42" s="5"/>
    </row>
    <row r="43" spans="1:3" x14ac:dyDescent="0.25">
      <c r="A43" s="6">
        <v>9</v>
      </c>
      <c r="B43" s="6" t="s">
        <v>31</v>
      </c>
      <c r="C43" s="5">
        <v>600000</v>
      </c>
    </row>
    <row r="44" spans="1:3" x14ac:dyDescent="0.25">
      <c r="A44" s="6"/>
      <c r="B44" s="6"/>
      <c r="C44" s="5"/>
    </row>
    <row r="45" spans="1:3" x14ac:dyDescent="0.25">
      <c r="A45" s="6">
        <v>10</v>
      </c>
      <c r="B45" s="6" t="s">
        <v>13</v>
      </c>
      <c r="C45" s="9" t="s">
        <v>12</v>
      </c>
    </row>
    <row r="46" spans="1:3" x14ac:dyDescent="0.25">
      <c r="A46" s="6"/>
      <c r="B46" s="6"/>
      <c r="C46" s="9"/>
    </row>
    <row r="47" spans="1:3" x14ac:dyDescent="0.25">
      <c r="A47" s="6"/>
      <c r="B47" s="6"/>
      <c r="C47" s="5"/>
    </row>
    <row r="48" spans="1:3" x14ac:dyDescent="0.25">
      <c r="A48" s="6"/>
      <c r="B48" s="7" t="s">
        <v>17</v>
      </c>
      <c r="C48" s="10">
        <f>SUM(C4:C47)</f>
        <v>7264687</v>
      </c>
    </row>
    <row r="49" spans="1:3" x14ac:dyDescent="0.25">
      <c r="A49" s="6"/>
      <c r="B49" s="7" t="s">
        <v>20</v>
      </c>
      <c r="C49" s="5"/>
    </row>
    <row r="51" spans="1:3" x14ac:dyDescent="0.25">
      <c r="B51" s="1" t="s">
        <v>27</v>
      </c>
      <c r="C51" s="3">
        <v>2529538</v>
      </c>
    </row>
    <row r="52" spans="1:3" x14ac:dyDescent="0.25">
      <c r="B52" s="1" t="s">
        <v>26</v>
      </c>
      <c r="C52" s="3"/>
    </row>
    <row r="53" spans="1:3" x14ac:dyDescent="0.25">
      <c r="B53" s="1" t="s">
        <v>25</v>
      </c>
      <c r="C53" s="3"/>
    </row>
    <row r="54" spans="1:3" x14ac:dyDescent="0.25">
      <c r="B54" s="11" t="s">
        <v>29</v>
      </c>
      <c r="C54" s="3">
        <v>4115225</v>
      </c>
    </row>
    <row r="55" spans="1:3" x14ac:dyDescent="0.25">
      <c r="C55" s="3"/>
    </row>
    <row r="56" spans="1:3" x14ac:dyDescent="0.25">
      <c r="C56" s="12">
        <f>SUM(C54-C51)</f>
        <v>1585687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beheerder</cp:lastModifiedBy>
  <cp:lastPrinted>2024-10-28T17:08:22Z</cp:lastPrinted>
  <dcterms:created xsi:type="dcterms:W3CDTF">2024-08-22T12:15:50Z</dcterms:created>
  <dcterms:modified xsi:type="dcterms:W3CDTF">2024-10-29T12:43:36Z</dcterms:modified>
</cp:coreProperties>
</file>